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a Relatii Publice\Serviciul Comunicare\Playground\de citit\consultare\2017.11.28 acces_categorii omogene\"/>
    </mc:Choice>
  </mc:AlternateContent>
  <bookViews>
    <workbookView xWindow="0" yWindow="0" windowWidth="21600" windowHeight="8655" tabRatio="876"/>
  </bookViews>
  <sheets>
    <sheet name="1.Matrice" sheetId="18" r:id="rId1"/>
    <sheet name="2. Matricea  Geo_demo" sheetId="21" r:id="rId2"/>
    <sheet name="A.Matrice Subteran" sheetId="27" r:id="rId3"/>
    <sheet name="B.Matrice Drum" sheetId="28" r:id="rId4"/>
    <sheet name="C. Matrice strada urbană" sheetId="42" r:id="rId5"/>
    <sheet name="D. Matrice strada rurală" sheetId="43" r:id="rId6"/>
    <sheet name="E.Matrice Port" sheetId="31" r:id="rId7"/>
    <sheet name="F.Matrice teren categ folosință" sheetId="32" r:id="rId8"/>
    <sheet name="G.Matrice teren - elem localita" sheetId="44" r:id="rId9"/>
    <sheet name="H.Matrice Clădire" sheetId="33" r:id="rId10"/>
    <sheet name="I.Matrice Stâlp" sheetId="37" r:id="rId11"/>
    <sheet name="J.Matrice Pod_Podet" sheetId="36" r:id="rId12"/>
    <sheet name="K.Matrice Zone subterane" sheetId="38" r:id="rId13"/>
    <sheet name="Stats" sheetId="39" r:id="rId14"/>
  </sheets>
  <definedNames>
    <definedName name="_xlnm._FilterDatabase" localSheetId="2" hidden="1">'A.Matrice Subteran'!$A$4:$I$450</definedName>
    <definedName name="_xlnm._FilterDatabase" localSheetId="3" hidden="1">'B.Matrice Drum'!$B$6:$AF$298</definedName>
    <definedName name="_xlnm._FilterDatabase" localSheetId="6" hidden="1">'E.Matrice Port'!$A$3:$F$316</definedName>
    <definedName name="_xlnm._FilterDatabase" localSheetId="7" hidden="1">'F.Matrice teren categ folosință'!$A$7:$X$315</definedName>
    <definedName name="_xlnm._FilterDatabase" localSheetId="8" hidden="1">'G.Matrice teren - elem localita'!$A$6:$L$314</definedName>
    <definedName name="_xlnm._FilterDatabase" localSheetId="9" hidden="1">'H.Matrice Clădire'!$A$6:$J$297</definedName>
    <definedName name="_xlnm._FilterDatabase" localSheetId="10" hidden="1">'I.Matrice Stâlp'!$A$5:$P$305</definedName>
    <definedName name="_xlnm._FilterDatabase" localSheetId="11" hidden="1">'J.Matrice Pod_Podet'!$A$4:$N$300</definedName>
    <definedName name="_xlnm._FilterDatabase" localSheetId="12" hidden="1">'K.Matrice Zone subterane'!$A$5:$H$305</definedName>
  </definedNames>
  <calcPr calcId="171027"/>
  <customWorkbookViews>
    <customWorkbookView name="Guinea, Daniela - Personal View" guid="{F1F52864-750A-4CE9-9470-03D5F04A9E48}" autoUpdate="1" mergeInterval="15" personalView="1" maximized="1" xWindow="-8" yWindow="-8" windowWidth="1616" windowHeight="876" activeSheetId="6" showComments="commIndAndComment"/>
    <customWorkbookView name="Nica, Ileana - Personal View" guid="{52877673-349C-4F86-A8D1-B76D5DC84D61}" mergeInterval="0" personalView="1" xWindow="2" yWindow="2" windowWidth="1918" windowHeight="1022" activeSheetId="1"/>
    <customWorkbookView name="Haghighi, Miriam - Personal View" guid="{D4B4EC20-BFB1-44FD-BA8A-454900021757}" mergeInterval="0" personalView="1" maximized="1" xWindow="-9" yWindow="-9" windowWidth="1938" windowHeight="1050" activeSheetId="1" showComments="commIndAndComment"/>
  </customWorkbookViews>
</workbook>
</file>

<file path=xl/calcChain.xml><?xml version="1.0" encoding="utf-8"?>
<calcChain xmlns="http://schemas.openxmlformats.org/spreadsheetml/2006/main">
  <c r="N4" i="27" l="1"/>
  <c r="Q4" i="44" l="1"/>
  <c r="AC5" i="32"/>
  <c r="G34" i="38" l="1"/>
  <c r="F34" i="38"/>
  <c r="E34" i="38"/>
  <c r="D34" i="38"/>
  <c r="N33" i="36"/>
  <c r="M33" i="36"/>
  <c r="L33" i="36"/>
  <c r="K33" i="36"/>
  <c r="J33" i="36"/>
  <c r="I33" i="36"/>
  <c r="H33" i="36"/>
  <c r="G33" i="36"/>
  <c r="F33" i="36"/>
  <c r="E33" i="36"/>
  <c r="O34" i="37"/>
  <c r="N34" i="37"/>
  <c r="M34" i="37"/>
  <c r="L34" i="37"/>
  <c r="K34" i="37"/>
  <c r="J34" i="37"/>
  <c r="I34" i="37"/>
  <c r="H34" i="37"/>
  <c r="G34" i="37"/>
  <c r="F34" i="37"/>
  <c r="E34" i="37"/>
  <c r="D34" i="37"/>
  <c r="K35" i="44"/>
  <c r="I35" i="44"/>
  <c r="G35" i="44"/>
  <c r="E35" i="44"/>
  <c r="J35" i="44"/>
  <c r="H35" i="44"/>
  <c r="F35" i="44"/>
  <c r="D35" i="44"/>
  <c r="W36" i="32"/>
  <c r="V36" i="32"/>
  <c r="U36" i="32"/>
  <c r="S36" i="32"/>
  <c r="G36" i="32"/>
  <c r="T36" i="32"/>
  <c r="R36" i="32"/>
  <c r="Q36" i="32"/>
  <c r="P36" i="32"/>
  <c r="O36" i="32"/>
  <c r="N36" i="32"/>
  <c r="M36" i="32"/>
  <c r="L36" i="32"/>
  <c r="K36" i="32"/>
  <c r="J36" i="32"/>
  <c r="I36" i="32"/>
  <c r="H36" i="32"/>
  <c r="F36" i="32"/>
  <c r="E36" i="32"/>
  <c r="D36" i="32"/>
  <c r="K36" i="43"/>
  <c r="I36" i="43"/>
  <c r="G36" i="43"/>
  <c r="J36" i="43"/>
  <c r="H36" i="43"/>
  <c r="F36" i="43"/>
  <c r="E36" i="43"/>
  <c r="D36" i="43"/>
  <c r="S37" i="42"/>
  <c r="Q37" i="42"/>
  <c r="O37" i="42"/>
  <c r="M37" i="42"/>
  <c r="K37" i="42"/>
  <c r="I37" i="42"/>
  <c r="G37" i="42"/>
  <c r="E37" i="42"/>
  <c r="R37" i="42"/>
  <c r="P37" i="42"/>
  <c r="N37" i="42"/>
  <c r="L37" i="42"/>
  <c r="J37" i="42"/>
  <c r="H37" i="42"/>
  <c r="F37" i="42"/>
  <c r="D37" i="42"/>
  <c r="O35" i="28"/>
  <c r="M35" i="28"/>
  <c r="K35" i="28"/>
  <c r="I35" i="28"/>
  <c r="G35" i="28"/>
  <c r="E35" i="28"/>
  <c r="N35" i="28"/>
  <c r="L35" i="28"/>
  <c r="J35" i="28"/>
  <c r="H35" i="28"/>
  <c r="F35" i="28"/>
  <c r="D35" i="28"/>
  <c r="H35" i="27"/>
  <c r="G35" i="27"/>
  <c r="F35" i="27"/>
  <c r="E35" i="27"/>
  <c r="K34" i="33"/>
  <c r="J34" i="33"/>
  <c r="I34" i="33"/>
  <c r="H34" i="33"/>
  <c r="G34" i="33"/>
  <c r="F34" i="33"/>
  <c r="E34" i="33"/>
  <c r="D34" i="33"/>
  <c r="C3" i="33"/>
  <c r="C5" i="42"/>
  <c r="C4" i="28"/>
  <c r="C5" i="32"/>
  <c r="C4" i="44"/>
  <c r="C4" i="43"/>
  <c r="X36" i="32" l="1"/>
  <c r="L35" i="44"/>
  <c r="P4" i="44" s="1"/>
  <c r="L36" i="43"/>
  <c r="P4" i="43" s="1"/>
  <c r="Q4" i="43" s="1"/>
  <c r="T37" i="42"/>
  <c r="Y5" i="42" s="1"/>
  <c r="Z5" i="42" s="1"/>
  <c r="H34" i="38"/>
  <c r="L3" i="38" s="1"/>
  <c r="M3" i="38" s="1"/>
  <c r="C3" i="38"/>
  <c r="O33" i="36"/>
  <c r="T2" i="36" s="1"/>
  <c r="U2" i="36" s="1"/>
  <c r="D2" i="36"/>
  <c r="C3" i="37"/>
  <c r="P34" i="37"/>
  <c r="U3" i="37" s="1"/>
  <c r="V3" i="37" s="1"/>
  <c r="AB5" i="32"/>
  <c r="L34" i="33"/>
  <c r="Q3" i="33" s="1"/>
  <c r="R3" i="33" s="1"/>
  <c r="H34" i="31"/>
  <c r="M3" i="31" s="1"/>
  <c r="N3" i="31" s="1"/>
  <c r="C3" i="31"/>
  <c r="P35" i="28" l="1"/>
  <c r="I35" i="27"/>
  <c r="D4" i="27"/>
  <c r="H54" i="38" l="1"/>
  <c r="P54" i="37" l="1"/>
  <c r="G54" i="31" l="1"/>
  <c r="U4" i="28" l="1"/>
  <c r="V4" i="28" s="1"/>
  <c r="D2" i="39" s="1"/>
  <c r="M4" i="27" l="1"/>
  <c r="M21" i="21" l="1"/>
</calcChain>
</file>

<file path=xl/sharedStrings.xml><?xml version="1.0" encoding="utf-8"?>
<sst xmlns="http://schemas.openxmlformats.org/spreadsheetml/2006/main" count="1508" uniqueCount="301">
  <si>
    <t>x</t>
  </si>
  <si>
    <t>Criterii segmentare</t>
  </si>
  <si>
    <t xml:space="preserve">3. Teren </t>
  </si>
  <si>
    <t>L1</t>
  </si>
  <si>
    <t>L2</t>
  </si>
  <si>
    <t>L3</t>
  </si>
  <si>
    <t>L4</t>
  </si>
  <si>
    <t>Teren</t>
  </si>
  <si>
    <t>1.Cabluri</t>
  </si>
  <si>
    <t>2.Antene</t>
  </si>
  <si>
    <t>1.Intravilan</t>
  </si>
  <si>
    <t>2.Extravilan</t>
  </si>
  <si>
    <t>B.Criterii Geografice</t>
  </si>
  <si>
    <t>3.2.1 Parcare</t>
  </si>
  <si>
    <t>2.Rural</t>
  </si>
  <si>
    <t>Linie</t>
  </si>
  <si>
    <t>1.sub</t>
  </si>
  <si>
    <t>2.deasupra</t>
  </si>
  <si>
    <t>3.pe</t>
  </si>
  <si>
    <t>1.Urban</t>
  </si>
  <si>
    <t>3.1.1.1  Cereale</t>
  </si>
  <si>
    <t>3.1.1.2 Culturi viticole</t>
  </si>
  <si>
    <t>3.1.1.3 Pomi fructiferi</t>
  </si>
  <si>
    <t>3.1.1.4 Plante tehnologice</t>
  </si>
  <si>
    <t>3.1.2 Destinație forestieră</t>
  </si>
  <si>
    <t>3.1.3 Aflate permanent sub ape</t>
  </si>
  <si>
    <t xml:space="preserve">1.Subteran  </t>
  </si>
  <si>
    <t>7. Zone subterane</t>
  </si>
  <si>
    <t>Port</t>
  </si>
  <si>
    <t>4.Clădire</t>
  </si>
  <si>
    <t>C.Criteriu Demografic</t>
  </si>
  <si>
    <t>1. Mică</t>
  </si>
  <si>
    <t>2. Medie</t>
  </si>
  <si>
    <t>3. Mare</t>
  </si>
  <si>
    <t>1.Rang 0 și 1</t>
  </si>
  <si>
    <t>2.Rang 2 și 3</t>
  </si>
  <si>
    <t>Constrângeri logice</t>
  </si>
  <si>
    <t>L5.Rang localitate</t>
  </si>
  <si>
    <t>6.2 Pasaj</t>
  </si>
  <si>
    <t>6.3 Viaduct</t>
  </si>
  <si>
    <t>6.4 Tunel</t>
  </si>
  <si>
    <t>7.1 Create natural</t>
  </si>
  <si>
    <t>7.2 Construite de om</t>
  </si>
  <si>
    <t xml:space="preserve">5.1.Amplasare </t>
  </si>
  <si>
    <t>5.1.1 În ampriza drumului</t>
  </si>
  <si>
    <t>5.1.2 În zona de siguranță</t>
  </si>
  <si>
    <t>5.1.3 În zona de protecție</t>
  </si>
  <si>
    <t>5.1.4 În curți particulare</t>
  </si>
  <si>
    <t>5.1.5 Pe clădire</t>
  </si>
  <si>
    <t>Combinari</t>
  </si>
  <si>
    <t>2. deasupra</t>
  </si>
  <si>
    <t>4.în</t>
  </si>
  <si>
    <t>Am modificat putin oudinea tipului de acces sa pot face grupări</t>
  </si>
  <si>
    <t>3.Cutii/Cabinete/Camere tehnice</t>
  </si>
  <si>
    <t>Posibilități maxime</t>
  </si>
  <si>
    <t>Posibilități identificate</t>
  </si>
  <si>
    <t>4.1.2 Anvelopa</t>
  </si>
  <si>
    <t>4.1.3 Finisaje</t>
  </si>
  <si>
    <t>Clădire</t>
  </si>
  <si>
    <t>Tip de activ pentru care se cere acces</t>
  </si>
  <si>
    <t xml:space="preserve">Categorie </t>
  </si>
  <si>
    <t>Tip acces</t>
  </si>
  <si>
    <t>Zone subterane</t>
  </si>
  <si>
    <r>
      <t xml:space="preserve">Pentru categoria de echipament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nu se pot face instalări </t>
    </r>
    <r>
      <rPr>
        <b/>
        <sz val="11"/>
        <color theme="1"/>
        <rFont val="Calibri"/>
        <family val="2"/>
        <scheme val="minor"/>
      </rPr>
      <t xml:space="preserve">pe ZONELE SUBTERANE </t>
    </r>
  </si>
  <si>
    <t>3.Rang 4 și 5</t>
  </si>
  <si>
    <t xml:space="preserve">Categorie  </t>
  </si>
  <si>
    <t>5.1.6 Pe teren</t>
  </si>
  <si>
    <t>Pilon/Stâlp/Turn</t>
  </si>
  <si>
    <t>Combinări</t>
  </si>
  <si>
    <t xml:space="preserve">EX: </t>
  </si>
  <si>
    <t>cabluri sub/în ampriza drumului în canal tehnic (pentru 1)</t>
  </si>
  <si>
    <t xml:space="preserve"> - </t>
  </si>
  <si>
    <t>conducte/tubulatură sub/deasupra/în canal tehnic (pentru 6)</t>
  </si>
  <si>
    <t>6.5 Baraj/Dig</t>
  </si>
  <si>
    <t>1. În canal tehnic</t>
  </si>
  <si>
    <r>
      <t xml:space="preserve">Pentru </t>
    </r>
    <r>
      <rPr>
        <b/>
        <sz val="11"/>
        <color theme="1"/>
        <rFont val="Calibri"/>
        <family val="2"/>
        <scheme val="minor"/>
      </rPr>
      <t xml:space="preserve">toate categoriile de echipament și infrastructură suport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în acvatoriu în canal tehnic.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</si>
  <si>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nu se poate instala </t>
    </r>
    <r>
      <rPr>
        <b/>
        <sz val="11"/>
        <color theme="1"/>
        <rFont val="Calibri"/>
        <family val="2"/>
        <scheme val="minor"/>
      </rPr>
      <t xml:space="preserve">sub, deasupra și pe teritoriul </t>
    </r>
    <r>
      <rPr>
        <sz val="11"/>
        <color theme="1"/>
        <rFont val="Calibri"/>
        <family val="2"/>
        <scheme val="minor"/>
      </rPr>
      <t xml:space="preserve">portului în canal tehnic </t>
    </r>
    <r>
      <rPr>
        <b/>
        <sz val="11"/>
        <color theme="1"/>
        <rFont val="Calibri"/>
        <family val="2"/>
        <scheme val="minor"/>
      </rPr>
      <t>ȘI</t>
    </r>
    <r>
      <rPr>
        <sz val="11"/>
        <color theme="1"/>
        <rFont val="Calibri"/>
        <family val="2"/>
        <scheme val="minor"/>
      </rPr>
      <t xml:space="preserve"> nu se poate instala </t>
    </r>
    <r>
      <rPr>
        <b/>
        <sz val="11"/>
        <color theme="1"/>
        <rFont val="Calibri"/>
        <family val="2"/>
        <scheme val="minor"/>
      </rPr>
      <t>sub teritoriul portului în altă soluție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</si>
  <si>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nu se poate instala </t>
    </r>
    <r>
      <rPr>
        <b/>
        <sz val="11"/>
        <color theme="1"/>
        <rFont val="Calibri"/>
        <family val="2"/>
        <scheme val="minor"/>
      </rPr>
      <t xml:space="preserve">sub, deasupra și pe teritoriul </t>
    </r>
    <r>
      <rPr>
        <sz val="11"/>
        <color theme="1"/>
        <rFont val="Calibri"/>
        <family val="2"/>
        <scheme val="minor"/>
      </rPr>
      <t xml:space="preserve">portului în canal tehnic </t>
    </r>
    <r>
      <rPr>
        <b/>
        <sz val="11"/>
        <color theme="1"/>
        <rFont val="Calibri"/>
        <family val="2"/>
        <scheme val="minor"/>
      </rPr>
      <t>ȘI</t>
    </r>
    <r>
      <rPr>
        <sz val="11"/>
        <color theme="1"/>
        <rFont val="Calibri"/>
        <family val="2"/>
        <scheme val="minor"/>
      </rPr>
      <t xml:space="preserve"> nu se poate instala </t>
    </r>
    <r>
      <rPr>
        <b/>
        <sz val="11"/>
        <color theme="1"/>
        <rFont val="Calibri"/>
        <family val="2"/>
        <scheme val="minor"/>
      </rPr>
      <t>sub teritoriul portului în altă soluție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</si>
  <si>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nu se poate instala în canal tehnic </t>
    </r>
    <r>
      <rPr>
        <b/>
        <sz val="11"/>
        <color theme="1"/>
        <rFont val="Calibri"/>
        <family val="2"/>
        <scheme val="minor"/>
      </rPr>
      <t>ȘI</t>
    </r>
    <r>
      <rPr>
        <sz val="11"/>
        <color theme="1"/>
        <rFont val="Calibri"/>
        <family val="2"/>
        <scheme val="minor"/>
      </rPr>
      <t xml:space="preserve"> nu se poate instala </t>
    </r>
    <r>
      <rPr>
        <b/>
        <sz val="11"/>
        <color theme="1"/>
        <rFont val="Calibri"/>
        <family val="2"/>
        <scheme val="minor"/>
      </rPr>
      <t>sub și în teritoriul portului în altă soluție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</si>
  <si>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nu se poate instala în canal tehnic </t>
    </r>
    <r>
      <rPr>
        <b/>
        <sz val="11"/>
        <color theme="1"/>
        <rFont val="Calibri"/>
        <family val="2"/>
        <scheme val="minor"/>
      </rPr>
      <t>ȘI</t>
    </r>
    <r>
      <rPr>
        <sz val="11"/>
        <color theme="1"/>
        <rFont val="Calibri"/>
        <family val="2"/>
        <scheme val="minor"/>
      </rPr>
      <t xml:space="preserve"> nu se poate instala </t>
    </r>
    <r>
      <rPr>
        <b/>
        <sz val="11"/>
        <color theme="1"/>
        <rFont val="Calibri"/>
        <family val="2"/>
        <scheme val="minor"/>
      </rPr>
      <t>sub teritoriul portului în altă soluție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</si>
  <si>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nu se poate instala </t>
    </r>
    <r>
      <rPr>
        <b/>
        <sz val="11"/>
        <color theme="1"/>
        <rFont val="Calibri"/>
        <family val="2"/>
        <scheme val="minor"/>
      </rPr>
      <t xml:space="preserve">sub </t>
    </r>
    <r>
      <rPr>
        <sz val="11"/>
        <color theme="1"/>
        <rFont val="Calibri"/>
        <family val="2"/>
        <scheme val="minor"/>
      </rPr>
      <t>în ambele cazuri ale soluțiilor tehnice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</si>
  <si>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 xml:space="preserve">2, 4, 5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subacvatice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</si>
  <si>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 xml:space="preserve">1 și 3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deasupra și pe,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subacvatice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</si>
  <si>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deasupra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 xml:space="preserve">ambele tipuri de soluții tehnice 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</si>
  <si>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 xml:space="preserve">1 și 6 </t>
    </r>
    <r>
      <rPr>
        <sz val="11"/>
        <color theme="1"/>
        <rFont val="Calibri"/>
        <family val="2"/>
        <scheme val="minor"/>
      </rPr>
      <t xml:space="preserve">nu se pot face instalări </t>
    </r>
    <r>
      <rPr>
        <b/>
        <sz val="11"/>
        <color theme="1"/>
        <rFont val="Calibri"/>
        <family val="2"/>
        <scheme val="minor"/>
      </rPr>
      <t xml:space="preserve">sub și deasupra </t>
    </r>
    <r>
      <rPr>
        <sz val="11"/>
        <color theme="1"/>
        <rFont val="Calibri"/>
        <family val="2"/>
        <scheme val="minor"/>
      </rPr>
      <t>pentru</t>
    </r>
    <r>
      <rPr>
        <b/>
        <sz val="11"/>
        <color theme="1"/>
        <rFont val="Calibri"/>
        <family val="2"/>
        <scheme val="minor"/>
      </rPr>
      <t xml:space="preserve"> ambele tipuri de soluții tehnice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</si>
  <si>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7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 xml:space="preserve">ambele tipuri de soluții tehnice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</si>
  <si>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în canal tehnic ȘI</t>
    </r>
    <r>
      <rPr>
        <sz val="11"/>
        <color theme="1"/>
        <rFont val="Calibri"/>
        <family val="2"/>
        <scheme val="minor"/>
      </rPr>
      <t xml:space="preserve"> nu se pot face instalări de echipament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sub clădire </t>
    </r>
    <r>
      <rPr>
        <sz val="11"/>
        <color theme="1"/>
        <rFont val="Calibri"/>
        <family val="2"/>
        <scheme val="minor"/>
      </rPr>
      <t xml:space="preserve">cu ajutorul </t>
    </r>
    <r>
      <rPr>
        <b/>
        <sz val="11"/>
        <color theme="1"/>
        <rFont val="Calibri"/>
        <family val="2"/>
        <scheme val="minor"/>
      </rPr>
      <t>altei soluții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</si>
  <si>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4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în canal tehnic ȘI</t>
    </r>
    <r>
      <rPr>
        <sz val="11"/>
        <color theme="1"/>
        <rFont val="Calibri"/>
        <family val="2"/>
        <scheme val="minor"/>
      </rPr>
      <t xml:space="preserve"> nu se pot face instalări de echipament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sub și în clădire </t>
    </r>
    <r>
      <rPr>
        <sz val="11"/>
        <color theme="1"/>
        <rFont val="Calibri"/>
        <family val="2"/>
        <scheme val="minor"/>
      </rPr>
      <t xml:space="preserve">cu ajutorul </t>
    </r>
    <r>
      <rPr>
        <b/>
        <sz val="11"/>
        <color theme="1"/>
        <rFont val="Calibri"/>
        <family val="2"/>
        <scheme val="minor"/>
      </rPr>
      <t>altei soluții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</si>
  <si>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5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în canal tehnic ȘI</t>
    </r>
    <r>
      <rPr>
        <sz val="11"/>
        <color theme="1"/>
        <rFont val="Calibri"/>
        <family val="2"/>
        <scheme val="minor"/>
      </rPr>
      <t xml:space="preserve"> nu se pot face instalări de echipament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sub,deasupra și în clădire </t>
    </r>
    <r>
      <rPr>
        <sz val="11"/>
        <color theme="1"/>
        <rFont val="Calibri"/>
        <family val="2"/>
        <scheme val="minor"/>
      </rPr>
      <t xml:space="preserve">cu ajutorul </t>
    </r>
    <r>
      <rPr>
        <b/>
        <sz val="11"/>
        <color theme="1"/>
        <rFont val="Calibri"/>
        <family val="2"/>
        <scheme val="minor"/>
      </rPr>
      <t>altei soluții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</si>
  <si>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 xml:space="preserve">1 și 6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 </t>
    </r>
    <r>
      <rPr>
        <sz val="11"/>
        <color theme="1"/>
        <rFont val="Calibri"/>
        <family val="2"/>
        <scheme val="minor"/>
      </rPr>
      <t>clădire în ambele tipuri de soluție tehnică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</si>
  <si>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sub, deasupra și pe </t>
    </r>
    <r>
      <rPr>
        <sz val="11"/>
        <color theme="1"/>
        <rFont val="Calibri"/>
        <family val="2"/>
        <scheme val="minor"/>
      </rPr>
      <t xml:space="preserve">clădire în </t>
    </r>
    <r>
      <rPr>
        <b/>
        <sz val="11"/>
        <color theme="1"/>
        <rFont val="Calibri"/>
        <family val="2"/>
        <scheme val="minor"/>
      </rPr>
      <t xml:space="preserve">canal tehnic 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</si>
  <si>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 xml:space="preserve">4 și 5 </t>
    </r>
    <r>
      <rPr>
        <sz val="11"/>
        <color theme="1"/>
        <rFont val="Calibri"/>
        <family val="2"/>
        <scheme val="minor"/>
      </rPr>
      <t>nu pot exista instalări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în ambele tipuri de soluție tehnică</t>
    </r>
  </si>
  <si>
    <r>
      <t xml:space="preserve">Pentru toate categoriile de echipament nu se poate face instalarea </t>
    </r>
    <r>
      <rPr>
        <b/>
        <sz val="11"/>
        <color theme="1"/>
        <rFont val="Calibri"/>
        <family val="2"/>
        <scheme val="minor"/>
      </rPr>
      <t xml:space="preserve">sub și deasupra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Pilon/Stâlp/Turn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</si>
  <si>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sub și deasupra pentru ambele soluții tehnice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</si>
  <si>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5 </t>
    </r>
    <r>
      <rPr>
        <sz val="11"/>
        <color theme="1"/>
        <rFont val="Calibri"/>
        <family val="2"/>
        <scheme val="minor"/>
      </rPr>
      <t>nu pot exista instalări pentru niciun tip de acces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</si>
  <si>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>4 și 5</t>
    </r>
    <r>
      <rPr>
        <sz val="11"/>
        <color theme="1"/>
        <rFont val="Calibri"/>
        <family val="2"/>
        <scheme val="minor"/>
      </rPr>
      <t xml:space="preserve"> nu pot exista instalări în </t>
    </r>
    <r>
      <rPr>
        <b/>
        <sz val="11"/>
        <color theme="1"/>
        <rFont val="Calibri"/>
        <family val="2"/>
        <scheme val="minor"/>
      </rPr>
      <t>SUBTERAN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</si>
  <si>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>2, 3, 4 și 5</t>
    </r>
    <r>
      <rPr>
        <sz val="11"/>
        <color theme="1"/>
        <rFont val="Calibri"/>
        <family val="2"/>
        <scheme val="minor"/>
      </rPr>
      <t xml:space="preserve"> nu pot exista instalări în </t>
    </r>
    <r>
      <rPr>
        <b/>
        <sz val="11"/>
        <color theme="1"/>
        <rFont val="Calibri"/>
        <family val="2"/>
        <scheme val="minor"/>
      </rPr>
      <t>SUBTERAN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</si>
  <si>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galerii edilitare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</si>
  <si>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conducte și semiconducte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</si>
  <si>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acvatoriu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</si>
  <si>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teritoriu portuar</t>
    </r>
  </si>
  <si>
    <r>
      <t xml:space="preserve">Constrângeri logice pentru </t>
    </r>
    <r>
      <rPr>
        <b/>
        <sz val="11"/>
        <color rgb="FFFF0000"/>
        <rFont val="Calibri"/>
        <family val="2"/>
        <scheme val="minor"/>
      </rPr>
      <t>teren uscat</t>
    </r>
  </si>
  <si>
    <r>
      <t xml:space="preserve">Constrângeri logice pentru teren </t>
    </r>
    <r>
      <rPr>
        <b/>
        <sz val="11"/>
        <color rgb="FFFF0000"/>
        <rFont val="Calibri"/>
        <family val="2"/>
        <scheme val="minor"/>
      </rPr>
      <t>aflat sub ape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</si>
  <si>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structura rezistență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</si>
  <si>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anvelopă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</si>
  <si>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finisaje</t>
    </r>
  </si>
  <si>
    <r>
      <t xml:space="preserve">Constrângeri logice instalații </t>
    </r>
    <r>
      <rPr>
        <b/>
        <sz val="11"/>
        <color rgb="FFFF0000"/>
        <rFont val="Calibri"/>
        <family val="2"/>
        <scheme val="minor"/>
      </rPr>
      <t>deservire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</si>
  <si>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Pasaj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</si>
  <si>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Tunel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</si>
  <si>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Baraj/Dig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</si>
  <si>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matrice geo-demo și matrice subteran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</si>
  <si>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matrice geo-demo și matrice Drum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</si>
  <si>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sub, deasupra și în canal tehnic 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</si>
  <si>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 xml:space="preserve">1 și 6,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sub, deasupra și în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ambele soluții tehnice.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</si>
  <si>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5 </t>
    </r>
    <r>
      <rPr>
        <sz val="11"/>
        <color theme="1"/>
        <rFont val="Calibri"/>
        <family val="2"/>
        <scheme val="minor"/>
      </rPr>
      <t>nu pot exista instalări la nivelul clădirii pentru structura de rezistență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</si>
  <si>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>1, 3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și 6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sub, deasupra SUBTERAN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 xml:space="preserve">ambele tipuri de soluții tehnice </t>
    </r>
  </si>
  <si>
    <t>3.2.2 Piata/Piațetă</t>
  </si>
  <si>
    <t>3.1.1.6 Plante medicinale și flori</t>
  </si>
  <si>
    <t>3.1.1.7 Legume și leguminoase</t>
  </si>
  <si>
    <t>3.1.4 Niciuna</t>
  </si>
  <si>
    <t xml:space="preserve"> Tip elemente în localitate</t>
  </si>
  <si>
    <t>3.1 Categorie folosință teren și 
Tip culturi și plantații afectate</t>
  </si>
  <si>
    <t xml:space="preserve">Constrângeri logice  </t>
  </si>
  <si>
    <t>2. Cale comunicație</t>
  </si>
  <si>
    <t xml:space="preserve">2.2.1 Ampriza drumului </t>
  </si>
  <si>
    <t>Comunal și vicinal</t>
  </si>
  <si>
    <t>2.2.2 Zona de siguranță și protecție</t>
  </si>
  <si>
    <r>
      <t xml:space="preserve">Pentru categoria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nu se poate instala </t>
    </r>
    <r>
      <rPr>
        <b/>
        <sz val="11"/>
        <color theme="1"/>
        <rFont val="Calibri"/>
        <family val="2"/>
        <scheme val="minor"/>
      </rPr>
      <t>sub și în teren în altă soluție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</si>
  <si>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nu se poate instala </t>
    </r>
    <r>
      <rPr>
        <b/>
        <sz val="11"/>
        <color theme="1"/>
        <rFont val="Calibri"/>
        <family val="2"/>
        <scheme val="minor"/>
      </rPr>
      <t>sub și în teren în altă soluție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</si>
  <si>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nu se poate instala </t>
    </r>
    <r>
      <rPr>
        <b/>
        <sz val="11"/>
        <color theme="1"/>
        <rFont val="Calibri"/>
        <family val="2"/>
        <scheme val="minor"/>
      </rPr>
      <t>sub și deasupra terenului în altă soluție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</si>
  <si>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nu pot exista instalări </t>
    </r>
    <r>
      <rPr>
        <b/>
        <sz val="11"/>
        <color theme="1"/>
        <rFont val="Calibri"/>
        <family val="2"/>
        <scheme val="minor"/>
      </rPr>
      <t xml:space="preserve">în canal tehnic ȘI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sub, deasupra și în STRADĂ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 tehnică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</si>
  <si>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nu pot exista instalări </t>
    </r>
    <r>
      <rPr>
        <b/>
        <sz val="11"/>
        <color theme="1"/>
        <rFont val="Calibri"/>
        <family val="2"/>
        <scheme val="minor"/>
      </rPr>
      <t xml:space="preserve">deasupra și pe STRADĂ </t>
    </r>
    <r>
      <rPr>
        <sz val="11"/>
        <color theme="1"/>
        <rFont val="Calibri"/>
        <family val="2"/>
        <scheme val="minor"/>
      </rPr>
      <t xml:space="preserve">pentru soluția tehnică </t>
    </r>
    <r>
      <rPr>
        <b/>
        <sz val="11"/>
        <color theme="1"/>
        <rFont val="Calibri"/>
        <family val="2"/>
        <scheme val="minor"/>
      </rPr>
      <t xml:space="preserve">canal tehnic ȘI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pe</t>
    </r>
    <r>
      <rPr>
        <sz val="11"/>
        <color theme="1"/>
        <rFont val="Calibri"/>
        <family val="2"/>
        <scheme val="minor"/>
      </rPr>
      <t xml:space="preserve"> pentru </t>
    </r>
    <r>
      <rPr>
        <b/>
        <sz val="11"/>
        <color theme="1"/>
        <rFont val="Calibri"/>
        <family val="2"/>
        <scheme val="minor"/>
      </rPr>
      <t xml:space="preserve">ambele soluții tehnice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STRĂZI de categoria IV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</si>
  <si>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nu pot exista instalări </t>
    </r>
    <r>
      <rPr>
        <b/>
        <sz val="11"/>
        <color theme="1"/>
        <rFont val="Calibri"/>
        <family val="2"/>
        <scheme val="minor"/>
      </rPr>
      <t xml:space="preserve">deasupra și pe DRUM </t>
    </r>
    <r>
      <rPr>
        <sz val="11"/>
        <color theme="1"/>
        <rFont val="Calibri"/>
        <family val="2"/>
        <scheme val="minor"/>
      </rPr>
      <t xml:space="preserve">pentru soluția tehnică </t>
    </r>
    <r>
      <rPr>
        <b/>
        <sz val="11"/>
        <color theme="1"/>
        <rFont val="Calibri"/>
        <family val="2"/>
        <scheme val="minor"/>
      </rPr>
      <t>canal tehnic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</si>
  <si>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 xml:space="preserve">6 și 7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sub, deasupra și pe, subacvatice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</si>
  <si>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nu se poate instala </t>
    </r>
    <r>
      <rPr>
        <b/>
        <sz val="11"/>
        <color theme="1"/>
        <rFont val="Calibri"/>
        <family val="2"/>
        <scheme val="minor"/>
      </rPr>
      <t>în</t>
    </r>
    <r>
      <rPr>
        <sz val="11"/>
        <color theme="1"/>
        <rFont val="Calibri"/>
        <family val="2"/>
        <scheme val="minor"/>
      </rPr>
      <t xml:space="preserve"> pentru ambele soluții tehnice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</si>
  <si>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 xml:space="preserve">1 și 6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deasupra, pe și în </t>
    </r>
    <r>
      <rPr>
        <sz val="11"/>
        <color theme="1"/>
        <rFont val="Calibri"/>
        <family val="2"/>
        <scheme val="minor"/>
      </rPr>
      <t>canal tehnic</t>
    </r>
    <r>
      <rPr>
        <b/>
        <sz val="11"/>
        <color theme="1"/>
        <rFont val="Calibri"/>
        <family val="2"/>
        <scheme val="minor"/>
      </rPr>
      <t xml:space="preserve"> ȘI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în</t>
    </r>
    <r>
      <rPr>
        <sz val="11"/>
        <color theme="1"/>
        <rFont val="Calibri"/>
        <family val="2"/>
        <scheme val="minor"/>
      </rPr>
      <t xml:space="preserve"> pentru altă soluție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</si>
  <si>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și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nu pot exista instalări în canal tehnic </t>
    </r>
    <r>
      <rPr>
        <b/>
        <sz val="11"/>
        <color theme="1"/>
        <rFont val="Calibri"/>
        <family val="2"/>
        <scheme val="minor"/>
      </rPr>
      <t xml:space="preserve">ȘI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 și în </t>
    </r>
    <r>
      <rPr>
        <sz val="11"/>
        <color theme="1"/>
        <rFont val="Calibri"/>
        <family val="2"/>
        <scheme val="minor"/>
      </rPr>
      <t>pentru</t>
    </r>
    <r>
      <rPr>
        <b/>
        <sz val="11"/>
        <color theme="1"/>
        <rFont val="Calibri"/>
        <family val="2"/>
        <scheme val="minor"/>
      </rPr>
      <t xml:space="preserve"> altă soluție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</si>
  <si>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nu se poate instala în </t>
    </r>
    <r>
      <rPr>
        <b/>
        <sz val="11"/>
        <color theme="1"/>
        <rFont val="Calibri"/>
        <family val="2"/>
        <scheme val="minor"/>
      </rPr>
      <t>canal tehnic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ȘI</t>
    </r>
    <r>
      <rPr>
        <sz val="11"/>
        <color theme="1"/>
        <rFont val="Calibri"/>
        <family val="2"/>
        <scheme val="minor"/>
      </rPr>
      <t xml:space="preserve"> nu se poate instala </t>
    </r>
    <r>
      <rPr>
        <b/>
        <sz val="11"/>
        <color theme="1"/>
        <rFont val="Calibri"/>
        <family val="2"/>
        <scheme val="minor"/>
      </rPr>
      <t xml:space="preserve">sub, deasupra și în </t>
    </r>
    <r>
      <rPr>
        <sz val="11"/>
        <color theme="1"/>
        <rFont val="Calibri"/>
        <family val="2"/>
        <scheme val="minor"/>
      </rPr>
      <t>pentru</t>
    </r>
    <r>
      <rPr>
        <b/>
        <sz val="11"/>
        <color theme="1"/>
        <rFont val="Calibri"/>
        <family val="2"/>
        <scheme val="minor"/>
      </rPr>
      <t xml:space="preserve"> altă soluție</t>
    </r>
  </si>
  <si>
    <t>2.1.2 Comunal și vicinal</t>
  </si>
  <si>
    <t>2.1.3 Stradă urban</t>
  </si>
  <si>
    <t>2.1.3.1 Categoria I</t>
  </si>
  <si>
    <t>2.1.3.2 Categoria II</t>
  </si>
  <si>
    <t>2.1.3.3 Categoria III</t>
  </si>
  <si>
    <t>2.1.3.4 Categoria IV</t>
  </si>
  <si>
    <t>2.1.4 Stradă rural</t>
  </si>
  <si>
    <t>2.1.4.1 Principală</t>
  </si>
  <si>
    <t>2.1.4.1 Secundară</t>
  </si>
  <si>
    <t>5.1.6 Pe tern</t>
  </si>
  <si>
    <t>2.Cale comunicație (Drum, stradă, port)</t>
  </si>
  <si>
    <t>2.3 Elemente port</t>
  </si>
  <si>
    <t>2.3.1 Acvatoriu portuar</t>
  </si>
  <si>
    <t>2.3.2 Teritoriu portuar</t>
  </si>
  <si>
    <t>2.3.1 Acvatoriu portuar (include rada)</t>
  </si>
  <si>
    <t>2.3.2 Teritoriu portuar (include zonele speciale)</t>
  </si>
  <si>
    <t>Nu pot exista străzi urbane pentru UAT cu rangurile 4 și 5</t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</si>
  <si>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matrice geo-demo și matrice Port</t>
    </r>
  </si>
  <si>
    <t>Nu există terenuri cu destinație agricolă în intravilan</t>
  </si>
  <si>
    <t>7 categ pt 3 si 3 pentru 10</t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</si>
  <si>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matrice geo-demo și matrice Elemente localitate</t>
    </r>
  </si>
  <si>
    <t>Nu există piețe/piațete în extratravilan</t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</si>
  <si>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matrice geo-demo și matrice Teren - Categorie folosință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</si>
  <si>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matrice geo-demo și matrice Clădire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</si>
  <si>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matrice geo-demo și matrice Pilon/Stâlp/Turn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</si>
  <si>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matrice geo-demo și matrice Pod/Podeț/Pasaj/Viaduct/Tunel/Baraj/Dig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</si>
  <si>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matrice geo-demo și matrice Zone subteran</t>
    </r>
  </si>
  <si>
    <t>Nu există zone subterane în intravilan pentru ambele tipuri de zonă (create natural sau contruite de om)</t>
  </si>
  <si>
    <t>1.1 În galerii edilitare</t>
  </si>
  <si>
    <t xml:space="preserve">1.2 În conducte și subconducte </t>
  </si>
  <si>
    <t>2.1.1 Județean</t>
  </si>
  <si>
    <t>2.2.2 Zona de siguranță</t>
  </si>
  <si>
    <t>2.2.3 Zona de protecție</t>
  </si>
  <si>
    <t>3.1.1  Destinație agricolă</t>
  </si>
  <si>
    <t>3.2.2 Spațiu verde cu acces nelimitat</t>
  </si>
  <si>
    <t>3.2.3 Spațiu verde de folosință specializată</t>
  </si>
  <si>
    <t>3.1.1.5 Pășuni/fânețe</t>
  </si>
  <si>
    <t>4.1 Elemente clădire</t>
  </si>
  <si>
    <t>4.1.1 Structura de rezistență</t>
  </si>
  <si>
    <t>4.1.4 Instalații funcționale de deservire</t>
  </si>
  <si>
    <t>5. Pilon/Stâlp/turn</t>
  </si>
  <si>
    <t>6.1  Pod/Podeț</t>
  </si>
  <si>
    <t>6.Pod/Podeț/pasaj/viaduct/tunel/baraj</t>
  </si>
  <si>
    <t>Alte criterii - tehnice, geografice și demografice</t>
  </si>
  <si>
    <t>4.Site (stație de bază)</t>
  </si>
  <si>
    <t>5.Pilon/stâlp/turn</t>
  </si>
  <si>
    <t>6. Conducte/tubulatură (incl. camere de tragere)</t>
  </si>
  <si>
    <t>L4.Tip Zonă</t>
  </si>
  <si>
    <t xml:space="preserve">L7.Densitate populație </t>
  </si>
  <si>
    <t>2.2 Elementele drumului/
străzii</t>
  </si>
  <si>
    <t xml:space="preserve">Matricea geo-demografică descrie tipurile geo-demografice pe care se poate cere acces la domeniul public </t>
  </si>
  <si>
    <t xml:space="preserve">L6.Poziționare </t>
  </si>
  <si>
    <r>
      <t xml:space="preserve">O unitate administrativ teritorială cu </t>
    </r>
    <r>
      <rPr>
        <b/>
        <sz val="10"/>
        <color theme="1"/>
        <rFont val="Calibri"/>
        <family val="2"/>
        <scheme val="minor"/>
      </rPr>
      <t>rangurile 0 și 1</t>
    </r>
    <r>
      <rPr>
        <sz val="10"/>
        <color theme="1"/>
        <rFont val="Calibri"/>
        <family val="2"/>
        <scheme val="minor"/>
      </rPr>
      <t xml:space="preserve"> în intravilan nu poate avea </t>
    </r>
    <r>
      <rPr>
        <b/>
        <sz val="10"/>
        <color theme="1"/>
        <rFont val="Calibri"/>
        <family val="2"/>
        <scheme val="minor"/>
      </rPr>
      <t>densitatea</t>
    </r>
    <r>
      <rPr>
        <sz val="10"/>
        <color theme="1"/>
        <rFont val="Calibri"/>
        <family val="2"/>
        <scheme val="minor"/>
      </rPr>
      <t xml:space="preserve"> cuprinsă în </t>
    </r>
    <r>
      <rPr>
        <b/>
        <sz val="10"/>
        <color theme="1"/>
        <rFont val="Calibri"/>
        <family val="2"/>
        <scheme val="minor"/>
      </rPr>
      <t>intervalele 1 și 2</t>
    </r>
  </si>
  <si>
    <r>
      <t xml:space="preserve">O unitate administrativ teritorială cu </t>
    </r>
    <r>
      <rPr>
        <b/>
        <sz val="10"/>
        <color theme="1"/>
        <rFont val="Calibri"/>
        <family val="2"/>
        <scheme val="minor"/>
      </rPr>
      <t>rangurile 0-3</t>
    </r>
    <r>
      <rPr>
        <sz val="10"/>
        <color theme="1"/>
        <rFont val="Calibri"/>
        <family val="2"/>
        <scheme val="minor"/>
      </rPr>
      <t xml:space="preserve">, nu poate fi </t>
    </r>
    <r>
      <rPr>
        <b/>
        <sz val="10"/>
        <color theme="1"/>
        <rFont val="Calibri"/>
        <family val="2"/>
        <scheme val="minor"/>
      </rPr>
      <t>rurală</t>
    </r>
    <r>
      <rPr>
        <sz val="10"/>
        <color theme="1"/>
        <rFont val="Calibri"/>
        <family val="2"/>
        <scheme val="minor"/>
      </rPr>
      <t xml:space="preserve"> acesta fiind încadrată doar la </t>
    </r>
    <r>
      <rPr>
        <b/>
        <sz val="10"/>
        <color theme="1"/>
        <rFont val="Calibri"/>
        <family val="2"/>
        <scheme val="minor"/>
      </rPr>
      <t>rangurile 4 și 5</t>
    </r>
  </si>
  <si>
    <t>În extravilanul unităților administrativ teritoriale densitatea nu poate fi medie sau mare.</t>
  </si>
  <si>
    <t>1.2  Galerii edilitare</t>
  </si>
  <si>
    <t xml:space="preserve">1.3  Conducte și subconducte </t>
  </si>
  <si>
    <t>2. Altă soluție</t>
  </si>
  <si>
    <t>1.Canal tehnic</t>
  </si>
  <si>
    <r>
      <t xml:space="preserve">Pentru categoria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nu pot exista instalări în </t>
    </r>
    <r>
      <rPr>
        <b/>
        <sz val="11"/>
        <color theme="1"/>
        <rFont val="Calibri"/>
        <family val="2"/>
        <scheme val="minor"/>
      </rPr>
      <t xml:space="preserve">canal tehnic ȘI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sub, deasupra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 xml:space="preserve">altă soluție tehnică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</si>
  <si>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nu pot exista instalări </t>
    </r>
    <r>
      <rPr>
        <b/>
        <sz val="11"/>
        <color theme="1"/>
        <rFont val="Calibri"/>
        <family val="2"/>
        <scheme val="minor"/>
      </rPr>
      <t>sub și deasupra</t>
    </r>
    <r>
      <rPr>
        <sz val="11"/>
        <color theme="1"/>
        <rFont val="Calibri"/>
        <family val="2"/>
        <scheme val="minor"/>
      </rPr>
      <t xml:space="preserve"> pentru </t>
    </r>
    <r>
      <rPr>
        <b/>
        <sz val="11"/>
        <color theme="1"/>
        <rFont val="Calibri"/>
        <family val="2"/>
        <scheme val="minor"/>
      </rPr>
      <t xml:space="preserve">ambele tipuri de soluții tehnice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</si>
  <si>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nu pot exista instalări în </t>
    </r>
    <r>
      <rPr>
        <b/>
        <sz val="11"/>
        <color theme="1"/>
        <rFont val="Calibri"/>
        <family val="2"/>
        <scheme val="minor"/>
      </rPr>
      <t xml:space="preserve">canal tehnic ȘI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sub, deasupra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 xml:space="preserve">altă soluție tehnică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</si>
  <si>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nu pot exista instalări </t>
    </r>
    <r>
      <rPr>
        <b/>
        <sz val="11"/>
        <color theme="1"/>
        <rFont val="Calibri"/>
        <family val="2"/>
        <scheme val="minor"/>
      </rPr>
      <t xml:space="preserve">sub, deasupra </t>
    </r>
    <r>
      <rPr>
        <sz val="11"/>
        <color theme="1"/>
        <rFont val="Calibri"/>
        <family val="2"/>
        <scheme val="minor"/>
      </rPr>
      <t>pentru ambele soluții tehnice</t>
    </r>
  </si>
  <si>
    <t>Nu pot exista galerii edilitare în unități administrativ-teritoriale cu rangurile 4 și 5</t>
  </si>
  <si>
    <t>Județean</t>
  </si>
  <si>
    <r>
      <t xml:space="preserve">2.2.1 Ampriza drumului </t>
    </r>
    <r>
      <rPr>
        <sz val="11"/>
        <color theme="3" tint="0.59999389629810485"/>
        <rFont val="Calibri"/>
        <family val="2"/>
        <scheme val="minor"/>
      </rPr>
      <t>(include parte carosabilă, trotuar)</t>
    </r>
  </si>
  <si>
    <t>1.În canal tehnic</t>
  </si>
  <si>
    <t>5.Pilon/stlâp/turn</t>
  </si>
  <si>
    <t>6. Conducte/tubulatura (incl. camere de tragere)</t>
  </si>
  <si>
    <t>Constrângeri logice drum județean, comunal și vicinal</t>
  </si>
  <si>
    <r>
      <t xml:space="preserve">Pentru categoria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nu pot exista instalări în canal tehnic </t>
    </r>
    <r>
      <rPr>
        <b/>
        <sz val="11"/>
        <color theme="1"/>
        <rFont val="Calibri"/>
        <family val="2"/>
        <scheme val="minor"/>
      </rPr>
      <t xml:space="preserve">ȘI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sub, pe și în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 xml:space="preserve">altă soluție tehnică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</si>
  <si>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nu pot exista instalări </t>
    </r>
    <r>
      <rPr>
        <b/>
        <sz val="11"/>
        <color theme="1"/>
        <rFont val="Calibri"/>
        <family val="2"/>
        <scheme val="minor"/>
      </rPr>
      <t>sub, deasupra și pe DRUM în canal tehnic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ȘI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 DRUM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 tehnică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</si>
  <si>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nu pot exista instalări </t>
    </r>
    <r>
      <rPr>
        <b/>
        <sz val="11"/>
        <color theme="1"/>
        <rFont val="Calibri"/>
        <family val="2"/>
        <scheme val="minor"/>
      </rPr>
      <t>în canal tehnic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ȘI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 și în DRUM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 tehnică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</si>
  <si>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nu pot exista instalări </t>
    </r>
    <r>
      <rPr>
        <b/>
        <sz val="11"/>
        <color theme="1"/>
        <rFont val="Calibri"/>
        <family val="2"/>
        <scheme val="minor"/>
      </rPr>
      <t xml:space="preserve">în canal tehnic ȘI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sub, deasupra și în DRUM în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 tehnică</t>
    </r>
    <r>
      <rPr>
        <sz val="11"/>
        <color theme="1"/>
        <rFont val="Calibri"/>
        <family val="2"/>
        <scheme val="minor"/>
      </rPr>
      <t xml:space="preserve"> </t>
    </r>
  </si>
  <si>
    <t>Nu există</t>
  </si>
  <si>
    <t>Stradă urbană</t>
  </si>
  <si>
    <t xml:space="preserve"> 3.2 Tip elemente în localitate</t>
  </si>
  <si>
    <r>
      <t xml:space="preserve">Pentru categoriile </t>
    </r>
    <r>
      <rPr>
        <b/>
        <sz val="11"/>
        <color theme="1"/>
        <rFont val="Calibri"/>
        <family val="2"/>
        <scheme val="minor"/>
      </rPr>
      <t xml:space="preserve">2 și 4 </t>
    </r>
    <r>
      <rPr>
        <sz val="11"/>
        <color theme="1"/>
        <rFont val="Calibri"/>
        <family val="2"/>
        <scheme val="minor"/>
      </rPr>
      <t xml:space="preserve">nu pot exista instalări la nivel de </t>
    </r>
    <r>
      <rPr>
        <b/>
        <sz val="11"/>
        <color theme="1"/>
        <rFont val="Calibri"/>
        <family val="2"/>
        <scheme val="minor"/>
      </rPr>
      <t xml:space="preserve">STRADĂ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</si>
  <si>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nu pot exista instalări </t>
    </r>
    <r>
      <rPr>
        <b/>
        <sz val="11"/>
        <color theme="1"/>
        <rFont val="Calibri"/>
        <family val="2"/>
        <scheme val="minor"/>
      </rPr>
      <t xml:space="preserve">sub, deasupra și pe STRADĂ </t>
    </r>
    <r>
      <rPr>
        <sz val="11"/>
        <color theme="1"/>
        <rFont val="Calibri"/>
        <family val="2"/>
        <scheme val="minor"/>
      </rPr>
      <t xml:space="preserve">în canal tehnic </t>
    </r>
    <r>
      <rPr>
        <b/>
        <sz val="11"/>
        <color theme="1"/>
        <rFont val="Calibri"/>
        <family val="2"/>
        <scheme val="minor"/>
      </rPr>
      <t xml:space="preserve">ȘI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 și în STRADĂ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 tehnică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</si>
  <si>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nu pot exista instalări </t>
    </r>
    <r>
      <rPr>
        <b/>
        <sz val="11"/>
        <color theme="1"/>
        <rFont val="Calibri"/>
        <family val="2"/>
        <scheme val="minor"/>
      </rPr>
      <t>deasupra și pe</t>
    </r>
    <r>
      <rPr>
        <sz val="11"/>
        <color theme="1"/>
        <rFont val="Calibri"/>
        <family val="2"/>
        <scheme val="minor"/>
      </rPr>
      <t xml:space="preserve"> pentru </t>
    </r>
    <r>
      <rPr>
        <b/>
        <sz val="11"/>
        <color theme="1"/>
        <rFont val="Calibri"/>
        <family val="2"/>
        <scheme val="minor"/>
      </rPr>
      <t xml:space="preserve">ambele soluții tehnice ȘI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pe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 xml:space="preserve">ambele soluții tehnice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STRĂZI de categoria IV</t>
    </r>
  </si>
  <si>
    <t>Stradă rurală</t>
  </si>
  <si>
    <r>
      <t xml:space="preserve">Pentru categoria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nu pot exista instalări</t>
    </r>
    <r>
      <rPr>
        <b/>
        <sz val="11"/>
        <color theme="1"/>
        <rFont val="Calibri"/>
        <family val="2"/>
        <scheme val="minor"/>
      </rPr>
      <t xml:space="preserve"> pe STRADĂ </t>
    </r>
    <r>
      <rPr>
        <sz val="11"/>
        <color theme="1"/>
        <rFont val="Calibri"/>
        <family val="2"/>
        <scheme val="minor"/>
      </rPr>
      <t xml:space="preserve">pentru soluția tehnică </t>
    </r>
    <r>
      <rPr>
        <b/>
        <sz val="11"/>
        <color theme="1"/>
        <rFont val="Calibri"/>
        <family val="2"/>
        <scheme val="minor"/>
      </rPr>
      <t xml:space="preserve">canal tehnic 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</si>
  <si>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>2 și 4</t>
    </r>
    <r>
      <rPr>
        <sz val="11"/>
        <color theme="1"/>
        <rFont val="Calibri"/>
        <family val="2"/>
        <scheme val="minor"/>
      </rPr>
      <t xml:space="preserve"> nu pot exista instalări la nivel de </t>
    </r>
    <r>
      <rPr>
        <b/>
        <sz val="11"/>
        <color theme="1"/>
        <rFont val="Calibri"/>
        <family val="2"/>
        <scheme val="minor"/>
      </rPr>
      <t xml:space="preserve">STRADĂ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</si>
  <si>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nu pot exista instalări </t>
    </r>
    <r>
      <rPr>
        <b/>
        <sz val="11"/>
        <color theme="1"/>
        <rFont val="Calibri"/>
        <family val="2"/>
        <scheme val="minor"/>
      </rPr>
      <t xml:space="preserve">sub, deasupra și pe STRADĂ </t>
    </r>
    <r>
      <rPr>
        <sz val="11"/>
        <color theme="1"/>
        <rFont val="Calibri"/>
        <family val="2"/>
        <scheme val="minor"/>
      </rPr>
      <t xml:space="preserve">în canal tehnic </t>
    </r>
    <r>
      <rPr>
        <b/>
        <sz val="11"/>
        <color theme="1"/>
        <rFont val="Calibri"/>
        <family val="2"/>
        <scheme val="minor"/>
      </rPr>
      <t xml:space="preserve">ȘI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 STRADĂ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 tehnică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</si>
  <si>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nu pot exista instalări</t>
    </r>
    <r>
      <rPr>
        <b/>
        <sz val="11"/>
        <color theme="1"/>
        <rFont val="Calibri"/>
        <family val="2"/>
        <scheme val="minor"/>
      </rPr>
      <t xml:space="preserve"> pe</t>
    </r>
    <r>
      <rPr>
        <sz val="11"/>
        <color theme="1"/>
        <rFont val="Calibri"/>
        <family val="2"/>
        <scheme val="minor"/>
      </rPr>
      <t xml:space="preserve"> pentru </t>
    </r>
    <r>
      <rPr>
        <b/>
        <sz val="11"/>
        <color theme="1"/>
        <rFont val="Calibri"/>
        <family val="2"/>
        <scheme val="minor"/>
      </rPr>
      <t>ambele soluții tehnice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</si>
  <si>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matrice geo-demo și matrice Stradă Rurală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</si>
  <si>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matrice geo-demo și matrice Stradă Urbană</t>
    </r>
  </si>
  <si>
    <t>Nu pot exista străzi rurale pentru UAT cu rangurile 0,1, 2 și 3</t>
  </si>
  <si>
    <r>
      <t xml:space="preserve">Pentru categoriile  </t>
    </r>
    <r>
      <rPr>
        <b/>
        <sz val="11"/>
        <color theme="1"/>
        <rFont val="Calibri"/>
        <family val="2"/>
        <scheme val="minor"/>
      </rPr>
      <t>2, 4 și 5</t>
    </r>
    <r>
      <rPr>
        <sz val="11"/>
        <color theme="1"/>
        <rFont val="Calibri"/>
        <family val="2"/>
        <scheme val="minor"/>
      </rPr>
      <t xml:space="preserve"> nu se pot face instalări </t>
    </r>
    <r>
      <rPr>
        <b/>
        <sz val="11"/>
        <color theme="1"/>
        <rFont val="Calibri"/>
        <family val="2"/>
        <scheme val="minor"/>
      </rPr>
      <t>în acvatoriul</t>
    </r>
    <r>
      <rPr>
        <sz val="11"/>
        <color theme="1"/>
        <rFont val="Calibri"/>
        <family val="2"/>
        <scheme val="minor"/>
      </rPr>
      <t xml:space="preserve"> portului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</si>
  <si>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nu se poate instala în canal tehnic </t>
    </r>
    <r>
      <rPr>
        <b/>
        <sz val="11"/>
        <color theme="1"/>
        <rFont val="Calibri"/>
        <family val="2"/>
        <scheme val="minor"/>
      </rPr>
      <t>ȘI</t>
    </r>
    <r>
      <rPr>
        <sz val="11"/>
        <color theme="1"/>
        <rFont val="Calibri"/>
        <family val="2"/>
        <scheme val="minor"/>
      </rPr>
      <t xml:space="preserve"> nu se poate instala </t>
    </r>
    <r>
      <rPr>
        <b/>
        <sz val="11"/>
        <color theme="1"/>
        <rFont val="Calibri"/>
        <family val="2"/>
        <scheme val="minor"/>
      </rPr>
      <t>sub și în teritoriul portului în altă soluție</t>
    </r>
  </si>
  <si>
    <t>Nu există porturi pentru UAT cu rangurile 4 și 5</t>
  </si>
  <si>
    <t>6. Conducte/tubulatură (incl camere de tragere)</t>
  </si>
  <si>
    <t>Pentru toate categoriile nu există instalare în canal tehnic</t>
  </si>
  <si>
    <t>3.2.2 Piață/Piațetă</t>
  </si>
  <si>
    <t>2. Aâltă soluție</t>
  </si>
  <si>
    <r>
      <t xml:space="preserve">Pentru categoria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nu se poate instala </t>
    </r>
    <r>
      <rPr>
        <b/>
        <sz val="11"/>
        <color theme="1"/>
        <rFont val="Calibri"/>
        <family val="2"/>
        <scheme val="minor"/>
      </rPr>
      <t>sub și deasupra terenului în canal tehnic</t>
    </r>
  </si>
  <si>
    <t>se numară o singură dată la posibilitățile identificate pentru categoria 3, deoarece se vor grupa tipurile de acces în categoria omogenă</t>
  </si>
  <si>
    <t>se numară o singură dată la posibilitățile identificate pentru categoriile 1 și 6, deoarece se vor grupa</t>
  </si>
  <si>
    <t>se numară o singură dată la posibilitățile identificate pentru categoriile 1 și 3, deoarece se vor grupa</t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</si>
  <si>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în canal tehnic ȘI</t>
    </r>
    <r>
      <rPr>
        <sz val="11"/>
        <color theme="1"/>
        <rFont val="Calibri"/>
        <family val="2"/>
        <scheme val="minor"/>
      </rPr>
      <t xml:space="preserve"> nu se pot face instalări de echipament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sub și în clădire </t>
    </r>
    <r>
      <rPr>
        <sz val="11"/>
        <color theme="1"/>
        <rFont val="Calibri"/>
        <family val="2"/>
        <scheme val="minor"/>
      </rPr>
      <t xml:space="preserve">cu ajutorul </t>
    </r>
    <r>
      <rPr>
        <b/>
        <sz val="11"/>
        <color theme="1"/>
        <rFont val="Calibri"/>
        <family val="2"/>
        <scheme val="minor"/>
      </rPr>
      <t>altei soluții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</si>
  <si>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 xml:space="preserve">2 și 4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în canal tehnic ȘI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sub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 xml:space="preserve">deasupra și în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</t>
    </r>
  </si>
  <si>
    <r>
      <t xml:space="preserve">Constrângeri logice </t>
    </r>
    <r>
      <rPr>
        <b/>
        <sz val="11"/>
        <color rgb="FFFF0000"/>
        <rFont val="Calibri"/>
        <family val="2"/>
        <scheme val="minor"/>
      </rPr>
      <t>Pod/podeț/Viaduct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</si>
  <si>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 xml:space="preserve">1 și 3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 și deasupra în canal tehnic ȘI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deasupra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</si>
  <si>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în canal tehnic ȘI </t>
    </r>
    <r>
      <rPr>
        <sz val="11"/>
        <color theme="1"/>
        <rFont val="Calibri"/>
        <family val="2"/>
        <scheme val="minor"/>
      </rPr>
      <t>nu pot exista instalări</t>
    </r>
    <r>
      <rPr>
        <b/>
        <sz val="11"/>
        <color theme="1"/>
        <rFont val="Calibri"/>
        <family val="2"/>
        <scheme val="minor"/>
      </rPr>
      <t xml:space="preserve"> în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</si>
  <si>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 xml:space="preserve">4 și 5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în canal tehnic ȘI </t>
    </r>
    <r>
      <rPr>
        <sz val="11"/>
        <color theme="1"/>
        <rFont val="Calibri"/>
        <family val="2"/>
        <scheme val="minor"/>
      </rPr>
      <t>nu pot exista instalări</t>
    </r>
    <r>
      <rPr>
        <b/>
        <sz val="11"/>
        <color theme="1"/>
        <rFont val="Calibri"/>
        <family val="2"/>
        <scheme val="minor"/>
      </rPr>
      <t xml:space="preserve"> sub, deasupra și în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</si>
  <si>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6 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sub și deasupra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în</t>
    </r>
    <r>
      <rPr>
        <b/>
        <sz val="11"/>
        <color theme="1"/>
        <rFont val="Calibri"/>
        <family val="2"/>
        <scheme val="minor"/>
      </rPr>
      <t xml:space="preserve"> canal tehnic ȘI </t>
    </r>
    <r>
      <rPr>
        <sz val="11"/>
        <color theme="1"/>
        <rFont val="Calibri"/>
        <family val="2"/>
        <scheme val="minor"/>
      </rPr>
      <t>nu pot exista instalări</t>
    </r>
    <r>
      <rPr>
        <b/>
        <sz val="11"/>
        <color theme="1"/>
        <rFont val="Calibri"/>
        <family val="2"/>
        <scheme val="minor"/>
      </rPr>
      <t xml:space="preserve"> deasupra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</si>
  <si>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 xml:space="preserve">1 și 6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sub, deasupra și pe </t>
    </r>
    <r>
      <rPr>
        <sz val="11"/>
        <color theme="1"/>
        <rFont val="Calibri"/>
        <family val="2"/>
        <scheme val="minor"/>
      </rPr>
      <t>în</t>
    </r>
    <r>
      <rPr>
        <b/>
        <sz val="11"/>
        <color theme="1"/>
        <rFont val="Calibri"/>
        <family val="2"/>
        <scheme val="minor"/>
      </rPr>
      <t xml:space="preserve"> canal tehnic ȘI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deasupra și pe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</si>
  <si>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 xml:space="preserve">2 și 4 </t>
    </r>
    <r>
      <rPr>
        <sz val="11"/>
        <color theme="1"/>
        <rFont val="Calibri"/>
        <family val="2"/>
        <scheme val="minor"/>
      </rPr>
      <t>nu pot exista instalări în</t>
    </r>
    <r>
      <rPr>
        <b/>
        <sz val="11"/>
        <color theme="1"/>
        <rFont val="Calibri"/>
        <family val="2"/>
        <scheme val="minor"/>
      </rPr>
      <t xml:space="preserve"> canal tehnic ȘI </t>
    </r>
    <r>
      <rPr>
        <sz val="11"/>
        <color theme="1"/>
        <rFont val="Calibri"/>
        <family val="2"/>
        <scheme val="minor"/>
      </rPr>
      <t>nu pot exista instalări</t>
    </r>
    <r>
      <rPr>
        <b/>
        <sz val="11"/>
        <color theme="1"/>
        <rFont val="Calibri"/>
        <family val="2"/>
        <scheme val="minor"/>
      </rPr>
      <t xml:space="preserve"> sub, deasupra și pe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</si>
  <si>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5 </t>
    </r>
    <r>
      <rPr>
        <sz val="11"/>
        <color theme="1"/>
        <rFont val="Calibri"/>
        <family val="2"/>
        <scheme val="minor"/>
      </rPr>
      <t>nu pot exista instalări în</t>
    </r>
    <r>
      <rPr>
        <b/>
        <sz val="11"/>
        <color theme="1"/>
        <rFont val="Calibri"/>
        <family val="2"/>
        <scheme val="minor"/>
      </rPr>
      <t xml:space="preserve"> canal tehnic ȘI </t>
    </r>
    <r>
      <rPr>
        <sz val="11"/>
        <color theme="1"/>
        <rFont val="Calibri"/>
        <family val="2"/>
        <scheme val="minor"/>
      </rPr>
      <t>nu pot exista instalări</t>
    </r>
    <r>
      <rPr>
        <b/>
        <sz val="11"/>
        <color theme="1"/>
        <rFont val="Calibri"/>
        <family val="2"/>
        <scheme val="minor"/>
      </rPr>
      <t xml:space="preserve"> sub, deasupra și în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</si>
  <si>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7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sub, deasupra</t>
    </r>
    <r>
      <rPr>
        <sz val="11"/>
        <color theme="1"/>
        <rFont val="Calibri"/>
        <family val="2"/>
        <scheme val="minor"/>
      </rPr>
      <t xml:space="preserve"> pentru </t>
    </r>
    <r>
      <rPr>
        <b/>
        <sz val="11"/>
        <color theme="1"/>
        <rFont val="Calibri"/>
        <family val="2"/>
        <scheme val="minor"/>
      </rPr>
      <t xml:space="preserve">ambele tipuri de soluții tehnice 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</si>
  <si>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 xml:space="preserve">1 și 6 </t>
    </r>
    <r>
      <rPr>
        <sz val="11"/>
        <color theme="1"/>
        <rFont val="Calibri"/>
        <family val="2"/>
        <scheme val="minor"/>
      </rPr>
      <t xml:space="preserve">nu se pot face instalări </t>
    </r>
    <r>
      <rPr>
        <b/>
        <sz val="11"/>
        <color theme="1"/>
        <rFont val="Calibri"/>
        <family val="2"/>
        <scheme val="minor"/>
      </rPr>
      <t xml:space="preserve">sub, deasupra și pe </t>
    </r>
    <r>
      <rPr>
        <sz val="11"/>
        <color theme="1"/>
        <rFont val="Calibri"/>
        <family val="2"/>
        <scheme val="minor"/>
      </rPr>
      <t xml:space="preserve">în </t>
    </r>
    <r>
      <rPr>
        <b/>
        <sz val="11"/>
        <color theme="1"/>
        <rFont val="Calibri"/>
        <family val="2"/>
        <scheme val="minor"/>
      </rPr>
      <t xml:space="preserve">canale tehnice ȘI </t>
    </r>
    <r>
      <rPr>
        <sz val="11"/>
        <color theme="1"/>
        <rFont val="Calibri"/>
        <family val="2"/>
        <scheme val="minor"/>
      </rPr>
      <t>nu se pot face instalări</t>
    </r>
    <r>
      <rPr>
        <b/>
        <sz val="11"/>
        <color theme="1"/>
        <rFont val="Calibri"/>
        <family val="2"/>
        <scheme val="minor"/>
      </rPr>
      <t xml:space="preserve"> sub și deasupra </t>
    </r>
    <r>
      <rPr>
        <sz val="11"/>
        <color theme="1"/>
        <rFont val="Calibri"/>
        <family val="2"/>
        <scheme val="minor"/>
      </rPr>
      <t>pentru</t>
    </r>
    <r>
      <rPr>
        <b/>
        <sz val="11"/>
        <color theme="1"/>
        <rFont val="Calibri"/>
        <family val="2"/>
        <scheme val="minor"/>
      </rPr>
      <t xml:space="preserve"> altă soluție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</si>
  <si>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în canal tehnic ȘI </t>
    </r>
    <r>
      <rPr>
        <sz val="11"/>
        <color theme="1"/>
        <rFont val="Calibri"/>
        <family val="2"/>
        <scheme val="minor"/>
      </rPr>
      <t>nu pot exista instalări</t>
    </r>
    <r>
      <rPr>
        <b/>
        <sz val="11"/>
        <color theme="1"/>
        <rFont val="Calibri"/>
        <family val="2"/>
        <scheme val="minor"/>
      </rPr>
      <t xml:space="preserve"> sub, deasupra și în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</si>
  <si>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 xml:space="preserve">3 și 7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sub</t>
    </r>
    <r>
      <rPr>
        <sz val="11"/>
        <color theme="1"/>
        <rFont val="Calibri"/>
        <family val="2"/>
        <scheme val="minor"/>
      </rPr>
      <t xml:space="preserve"> pentru </t>
    </r>
    <r>
      <rPr>
        <b/>
        <sz val="11"/>
        <color theme="1"/>
        <rFont val="Calibri"/>
        <family val="2"/>
        <scheme val="minor"/>
      </rPr>
      <t xml:space="preserve">ambele tipuri de soluții tehnice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</si>
  <si>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4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în canal tehnic ȘI </t>
    </r>
    <r>
      <rPr>
        <sz val="11"/>
        <color theme="1"/>
        <rFont val="Calibri"/>
        <family val="2"/>
        <scheme val="minor"/>
      </rPr>
      <t>nu pot exista instalări</t>
    </r>
    <r>
      <rPr>
        <b/>
        <sz val="11"/>
        <color theme="1"/>
        <rFont val="Calibri"/>
        <family val="2"/>
        <scheme val="minor"/>
      </rPr>
      <t xml:space="preserve"> sub, deasupra și pe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</si>
  <si>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în canal tehnic ȘI </t>
    </r>
    <r>
      <rPr>
        <sz val="11"/>
        <color theme="1"/>
        <rFont val="Calibri"/>
        <family val="2"/>
        <scheme val="minor"/>
      </rPr>
      <t>nu pot exista instalări</t>
    </r>
    <r>
      <rPr>
        <b/>
        <sz val="11"/>
        <color theme="1"/>
        <rFont val="Calibri"/>
        <family val="2"/>
        <scheme val="minor"/>
      </rPr>
      <t xml:space="preserve"> sub și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în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</si>
  <si>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sub, deasupra și în </t>
    </r>
    <r>
      <rPr>
        <sz val="11"/>
        <color theme="1"/>
        <rFont val="Calibri"/>
        <family val="2"/>
        <scheme val="minor"/>
      </rPr>
      <t>pentru</t>
    </r>
    <r>
      <rPr>
        <b/>
        <sz val="11"/>
        <color theme="1"/>
        <rFont val="Calibri"/>
        <family val="2"/>
        <scheme val="minor"/>
      </rPr>
      <t xml:space="preserve"> ambele tipuri de soluții tehnice </t>
    </r>
  </si>
  <si>
    <t>se numară o singură dată la posibilitățile identificate pentru categoriile 1, 3 și 6 deoarece se vor grupa</t>
  </si>
  <si>
    <r>
      <t xml:space="preserve">Obținute prin constrângeri </t>
    </r>
    <r>
      <rPr>
        <b/>
        <sz val="11"/>
        <color theme="1"/>
        <rFont val="Calibri"/>
        <family val="2"/>
        <scheme val="minor"/>
      </rPr>
      <t xml:space="preserve">după </t>
    </r>
    <r>
      <rPr>
        <sz val="11"/>
        <color theme="1"/>
        <rFont val="Calibri"/>
        <family val="2"/>
        <scheme val="minor"/>
      </rPr>
      <t>intersecția geo-demo</t>
    </r>
  </si>
  <si>
    <t>peșteri, saline, mine</t>
  </si>
  <si>
    <r>
      <t xml:space="preserve">Pentru categoriile </t>
    </r>
    <r>
      <rPr>
        <b/>
        <sz val="11"/>
        <color theme="1"/>
        <rFont val="Calibri"/>
        <family val="2"/>
        <scheme val="minor"/>
      </rPr>
      <t>1,3, 6 și 7</t>
    </r>
    <r>
      <rPr>
        <sz val="11"/>
        <color theme="1"/>
        <rFont val="Calibri"/>
        <family val="2"/>
        <scheme val="minor"/>
      </rPr>
      <t xml:space="preserve"> nu se pot face instalări </t>
    </r>
    <r>
      <rPr>
        <b/>
        <sz val="11"/>
        <color theme="1"/>
        <rFont val="Calibri"/>
        <family val="2"/>
        <scheme val="minor"/>
      </rPr>
      <t xml:space="preserve">sub, deasupra și pe </t>
    </r>
    <r>
      <rPr>
        <sz val="11"/>
        <color theme="1"/>
        <rFont val="Calibri"/>
        <family val="2"/>
        <scheme val="minor"/>
      </rPr>
      <t>în ambele tipuri de soluții tehnice</t>
    </r>
  </si>
  <si>
    <r>
      <t xml:space="preserve">Pentru categoriile </t>
    </r>
    <r>
      <rPr>
        <b/>
        <sz val="11"/>
        <color theme="1"/>
        <rFont val="Calibri"/>
        <family val="2"/>
        <scheme val="minor"/>
      </rPr>
      <t>2 și 4</t>
    </r>
    <r>
      <rPr>
        <sz val="11"/>
        <color theme="1"/>
        <rFont val="Calibri"/>
        <family val="2"/>
        <scheme val="minor"/>
      </rPr>
      <t xml:space="preserve"> nu se pot face instalări în canale tehnice </t>
    </r>
    <r>
      <rPr>
        <b/>
        <sz val="11"/>
        <color theme="1"/>
        <rFont val="Calibri"/>
        <family val="2"/>
        <scheme val="minor"/>
      </rPr>
      <t xml:space="preserve">ȘI </t>
    </r>
    <r>
      <rPr>
        <sz val="11"/>
        <color theme="1"/>
        <rFont val="Calibri"/>
        <family val="2"/>
        <scheme val="minor"/>
      </rPr>
      <t xml:space="preserve">nu se pot face instalări </t>
    </r>
    <r>
      <rPr>
        <b/>
        <sz val="11"/>
        <color theme="1"/>
        <rFont val="Calibri"/>
        <family val="2"/>
        <scheme val="minor"/>
      </rPr>
      <t>sub, deasupra și în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ZONELE SUBTERANE</t>
    </r>
  </si>
  <si>
    <t>2.1 Categorie drum/stradă</t>
  </si>
  <si>
    <t>2.2.1 Ampriza drum/stradă (include parte carosabilă, trotuar)</t>
  </si>
  <si>
    <t>1.Categorie rețea de comunicații electronice, echipament și infrastructură fizică  suport</t>
  </si>
  <si>
    <t>2.Tip acces</t>
  </si>
  <si>
    <t>3.Soluție tehnică</t>
  </si>
  <si>
    <t>4.Tip Zonă</t>
  </si>
  <si>
    <t>5.Rang localitate</t>
  </si>
  <si>
    <t>6. Poziționare</t>
  </si>
  <si>
    <t xml:space="preserve">7.Densitate populație </t>
  </si>
  <si>
    <t>1.5 Pilon/stâlp/turn</t>
  </si>
  <si>
    <t>1.4 Stație de bază</t>
  </si>
  <si>
    <t>1.3 Cutii/Cabinete/Camere tehnice</t>
  </si>
  <si>
    <t>1.1 Cabluri</t>
  </si>
  <si>
    <t>1.2 Antene</t>
  </si>
  <si>
    <t>1.6 Conducte/tubulatură (incl. camere de tragere)</t>
  </si>
  <si>
    <t>2.1 sub</t>
  </si>
  <si>
    <t>2.2 deasupra</t>
  </si>
  <si>
    <t>2.3 pe</t>
  </si>
  <si>
    <t>2.4 în</t>
  </si>
  <si>
    <t>3.1  În canal tehnic</t>
  </si>
  <si>
    <t>3.2 În soluții diferite de canal tehnic</t>
  </si>
  <si>
    <t>4.1 Urban</t>
  </si>
  <si>
    <t>4.2 Rural</t>
  </si>
  <si>
    <t>5.1 Rang 0 și 1</t>
  </si>
  <si>
    <t>5.2 Rang 2 și 3</t>
  </si>
  <si>
    <t>5.3 Rang 4 și 5</t>
  </si>
  <si>
    <t>6.1 Intravilan</t>
  </si>
  <si>
    <t>6.2 Extravilan</t>
  </si>
  <si>
    <t>7.1 Mică</t>
  </si>
  <si>
    <t>7.2 Medie</t>
  </si>
  <si>
    <t>7.3 Mare</t>
  </si>
  <si>
    <t>3.2.3 Spațiu verde cu acces nelimitat</t>
  </si>
  <si>
    <t>3.2.4 Spațiu verde de folosință specializată</t>
  </si>
  <si>
    <t>5.1.1 În ampriza drumului/
străzii</t>
  </si>
  <si>
    <t>1.7 Alte echipamente și infrastructură suport</t>
  </si>
  <si>
    <t>7. Alte echipamente și infrastructură suport</t>
  </si>
  <si>
    <r>
      <t>Pentru categoria</t>
    </r>
    <r>
      <rPr>
        <b/>
        <sz val="11"/>
        <color theme="1"/>
        <rFont val="Calibri"/>
        <family val="2"/>
        <scheme val="minor"/>
      </rPr>
      <t xml:space="preserve"> 5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 xml:space="preserve">în canal tehnic ȘI </t>
    </r>
    <r>
      <rPr>
        <sz val="11"/>
        <color theme="1"/>
        <rFont val="Calibri"/>
        <family val="2"/>
        <scheme val="minor"/>
      </rPr>
      <t>nu pot exista instalări</t>
    </r>
    <r>
      <rPr>
        <b/>
        <sz val="11"/>
        <color theme="1"/>
        <rFont val="Calibri"/>
        <family val="2"/>
        <scheme val="minor"/>
      </rPr>
      <t xml:space="preserve"> sub, deasupra și în </t>
    </r>
    <r>
      <rPr>
        <sz val="11"/>
        <color theme="1"/>
        <rFont val="Calibri"/>
        <family val="2"/>
        <scheme val="minor"/>
      </rPr>
      <t xml:space="preserve">pentru </t>
    </r>
    <r>
      <rPr>
        <b/>
        <sz val="11"/>
        <color theme="1"/>
        <rFont val="Calibri"/>
        <family val="2"/>
        <scheme val="minor"/>
      </rPr>
      <t>altă soluție</t>
    </r>
  </si>
  <si>
    <t>7.Alte echipamente și infrastructură suport</t>
  </si>
  <si>
    <r>
      <t xml:space="preserve">Pentru categoria </t>
    </r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nu pot exista instalări </t>
    </r>
    <r>
      <rPr>
        <b/>
        <sz val="11"/>
        <color theme="1"/>
        <rFont val="Calibri"/>
        <family val="2"/>
        <scheme val="minor"/>
      </rPr>
      <t>pe</t>
    </r>
    <r>
      <rPr>
        <sz val="11"/>
        <color theme="1"/>
        <rFont val="Calibri"/>
        <family val="2"/>
        <scheme val="minor"/>
      </rPr>
      <t xml:space="preserve"> pentru</t>
    </r>
    <r>
      <rPr>
        <b/>
        <sz val="11"/>
        <color theme="1"/>
        <rFont val="Calibri"/>
        <family val="2"/>
        <scheme val="minor"/>
      </rPr>
      <t xml:space="preserve"> ambele soluții tehnice</t>
    </r>
  </si>
  <si>
    <r>
      <rPr>
        <sz val="11"/>
        <color theme="1"/>
        <rFont val="Calibri"/>
        <family val="2"/>
        <scheme val="minor"/>
      </rPr>
      <t xml:space="preserve">Pentru categoriile </t>
    </r>
    <r>
      <rPr>
        <b/>
        <sz val="11"/>
        <color theme="1"/>
        <rFont val="Calibri"/>
        <family val="2"/>
        <scheme val="minor"/>
      </rPr>
      <t xml:space="preserve">1 și 3 </t>
    </r>
    <r>
      <rPr>
        <sz val="11"/>
        <color theme="1"/>
        <rFont val="Calibri"/>
        <family val="2"/>
        <scheme val="minor"/>
      </rPr>
      <t xml:space="preserve">nu se pot face instalări </t>
    </r>
    <r>
      <rPr>
        <b/>
        <sz val="11"/>
        <color theme="1"/>
        <rFont val="Calibri"/>
        <family val="2"/>
        <scheme val="minor"/>
      </rPr>
      <t xml:space="preserve">deasupra și pe </t>
    </r>
    <r>
      <rPr>
        <sz val="11"/>
        <color theme="1"/>
        <rFont val="Calibri"/>
        <family val="2"/>
        <scheme val="minor"/>
      </rPr>
      <t xml:space="preserve">în </t>
    </r>
    <r>
      <rPr>
        <b/>
        <sz val="11"/>
        <color theme="1"/>
        <rFont val="Calibri"/>
        <family val="2"/>
        <scheme val="minor"/>
      </rPr>
      <t xml:space="preserve">acvatoriu în altă soluție </t>
    </r>
    <r>
      <rPr>
        <sz val="11"/>
        <color theme="1"/>
        <rFont val="Calibri"/>
        <family val="2"/>
        <scheme val="minor"/>
      </rPr>
      <t xml:space="preserve">distinctă de canal tehnic  </t>
    </r>
  </si>
  <si>
    <r>
      <rPr>
        <sz val="11"/>
        <color theme="1"/>
        <rFont val="Calibri"/>
        <family val="2"/>
        <scheme val="minor"/>
      </rPr>
      <t xml:space="preserve">Pentru categoriile </t>
    </r>
    <r>
      <rPr>
        <b/>
        <sz val="11"/>
        <color theme="1"/>
        <rFont val="Calibri"/>
        <family val="2"/>
        <scheme val="minor"/>
      </rPr>
      <t xml:space="preserve">6 și 7 </t>
    </r>
    <r>
      <rPr>
        <sz val="11"/>
        <color theme="1"/>
        <rFont val="Calibri"/>
        <family val="2"/>
        <scheme val="minor"/>
      </rPr>
      <t xml:space="preserve">nu se pot face instalări </t>
    </r>
    <r>
      <rPr>
        <b/>
        <sz val="11"/>
        <color theme="1"/>
        <rFont val="Calibri"/>
        <family val="2"/>
        <scheme val="minor"/>
      </rPr>
      <t xml:space="preserve">deasupra și pe </t>
    </r>
    <r>
      <rPr>
        <sz val="11"/>
        <color theme="1"/>
        <rFont val="Calibri"/>
        <family val="2"/>
        <scheme val="minor"/>
      </rPr>
      <t xml:space="preserve">în </t>
    </r>
    <r>
      <rPr>
        <b/>
        <sz val="11"/>
        <color theme="1"/>
        <rFont val="Calibri"/>
        <family val="2"/>
        <scheme val="minor"/>
      </rPr>
      <t xml:space="preserve">acvatoriu în altă soluție </t>
    </r>
    <r>
      <rPr>
        <sz val="11"/>
        <color theme="1"/>
        <rFont val="Calibri"/>
        <family val="2"/>
        <scheme val="minor"/>
      </rPr>
      <t xml:space="preserve">distinctă de canal tehnic  </t>
    </r>
  </si>
  <si>
    <r>
      <t xml:space="preserve">Pentru categoria </t>
    </r>
    <r>
      <rPr>
        <b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 xml:space="preserve">nu pot exista instalări </t>
    </r>
    <r>
      <rPr>
        <b/>
        <sz val="11"/>
        <color theme="1"/>
        <rFont val="Calibri"/>
        <family val="2"/>
        <scheme val="minor"/>
      </rPr>
      <t>în canal tehnic ȘI</t>
    </r>
    <r>
      <rPr>
        <sz val="11"/>
        <color theme="1"/>
        <rFont val="Calibri"/>
        <family val="2"/>
        <scheme val="minor"/>
      </rPr>
      <t xml:space="preserve"> nu se pot face instalări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sub clădire </t>
    </r>
    <r>
      <rPr>
        <sz val="11"/>
        <color theme="1"/>
        <rFont val="Calibri"/>
        <family val="2"/>
        <scheme val="minor"/>
      </rPr>
      <t xml:space="preserve">cu ajutorul </t>
    </r>
    <r>
      <rPr>
        <b/>
        <sz val="11"/>
        <color theme="1"/>
        <rFont val="Calibri"/>
        <family val="2"/>
        <scheme val="minor"/>
      </rPr>
      <t>altei soluții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</si>
</sst>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i/>
      <sz val="10"/>
      <color rgb="FFFFC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29">
    <xf numFmtId="0" fontId="0" fillId="0" borderId="0" xfId="0"/>
    <xf numFmtId="0" fontId="0" fillId="0" borderId="0" xfId="0" applyFill="1"/>
    <xf numFmtId="0" fontId="0" fillId="0" borderId="0" xfId="0" applyBorder="1"/>
    <xf numFmtId="0" fontId="1" fillId="0" borderId="0" xfId="0" applyFont="1" applyBorder="1" applyAlignment="1">
      <alignment vertical="center"/>
    </xf>
    <xf numFmtId="0" fontId="0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textRotation="90" wrapText="1"/>
    </xf>
    <xf numFmtId="0" fontId="3" fillId="0" borderId="17" xfId="0" applyFont="1" applyFill="1" applyBorder="1" applyAlignment="1">
      <alignment horizontal="center" textRotation="90"/>
    </xf>
    <xf numFmtId="0" fontId="3" fillId="0" borderId="10" xfId="0" applyFont="1" applyFill="1" applyBorder="1" applyAlignment="1">
      <alignment horizontal="center" textRotation="90"/>
    </xf>
    <xf numFmtId="0" fontId="0" fillId="0" borderId="0" xfId="0" applyFont="1" applyFill="1" applyBorder="1" applyAlignment="1">
      <alignment horizontal="center" textRotation="90"/>
    </xf>
    <xf numFmtId="0" fontId="1" fillId="0" borderId="0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horizontal="center" textRotation="90" wrapText="1"/>
    </xf>
    <xf numFmtId="0" fontId="0" fillId="0" borderId="0" xfId="0" applyFont="1" applyFill="1" applyBorder="1" applyAlignment="1">
      <alignment horizontal="center" textRotation="90" wrapText="1"/>
    </xf>
    <xf numFmtId="0" fontId="0" fillId="0" borderId="19" xfId="0" applyFont="1" applyFill="1" applyBorder="1" applyAlignment="1">
      <alignment horizontal="center" textRotation="90" wrapText="1"/>
    </xf>
    <xf numFmtId="0" fontId="0" fillId="0" borderId="20" xfId="0" applyFont="1" applyFill="1" applyBorder="1" applyAlignment="1">
      <alignment horizontal="center" textRotation="90" wrapText="1"/>
    </xf>
    <xf numFmtId="0" fontId="0" fillId="0" borderId="10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textRotation="90" wrapText="1"/>
    </xf>
    <xf numFmtId="0" fontId="9" fillId="7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textRotation="90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2" fillId="0" borderId="0" xfId="0" quotePrefix="1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textRotation="90" wrapText="1"/>
    </xf>
    <xf numFmtId="0" fontId="1" fillId="0" borderId="0" xfId="0" applyFont="1" applyBorder="1" applyAlignment="1">
      <alignment vertical="center" textRotation="90" wrapText="1"/>
    </xf>
    <xf numFmtId="0" fontId="9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0" fillId="0" borderId="0" xfId="0" applyFont="1" applyAlignment="1">
      <alignment wrapText="1"/>
    </xf>
    <xf numFmtId="0" fontId="0" fillId="0" borderId="19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9" fillId="8" borderId="0" xfId="0" applyFont="1" applyFill="1" applyBorder="1" applyAlignment="1">
      <alignment vertical="center" wrapText="1"/>
    </xf>
    <xf numFmtId="165" fontId="9" fillId="0" borderId="0" xfId="1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Font="1" applyBorder="1" applyAlignment="1">
      <alignment vertical="center" textRotation="90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5" borderId="0" xfId="0" applyFont="1" applyFill="1" applyBorder="1" applyAlignment="1">
      <alignment vertical="center" wrapText="1"/>
    </xf>
    <xf numFmtId="0" fontId="7" fillId="9" borderId="0" xfId="0" applyFont="1" applyFill="1" applyBorder="1" applyAlignment="1">
      <alignment vertical="center" wrapText="1"/>
    </xf>
    <xf numFmtId="0" fontId="3" fillId="9" borderId="0" xfId="0" applyFont="1" applyFill="1" applyBorder="1" applyAlignment="1">
      <alignment horizontal="center" textRotation="90" wrapText="1"/>
    </xf>
    <xf numFmtId="0" fontId="1" fillId="9" borderId="0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 wrapText="1"/>
    </xf>
    <xf numFmtId="0" fontId="0" fillId="9" borderId="0" xfId="0" applyFill="1"/>
    <xf numFmtId="0" fontId="1" fillId="0" borderId="1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textRotation="90"/>
    </xf>
    <xf numFmtId="0" fontId="9" fillId="7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textRotation="90" wrapText="1"/>
    </xf>
    <xf numFmtId="0" fontId="9" fillId="0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 wrapText="1"/>
    </xf>
    <xf numFmtId="0" fontId="9" fillId="0" borderId="27" xfId="0" applyFont="1" applyFill="1" applyBorder="1" applyAlignment="1">
      <alignment vertical="center" wrapText="1"/>
    </xf>
    <xf numFmtId="0" fontId="9" fillId="0" borderId="3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9" fillId="0" borderId="40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left" textRotation="90" wrapText="1"/>
    </xf>
    <xf numFmtId="0" fontId="8" fillId="0" borderId="36" xfId="0" applyFont="1" applyFill="1" applyBorder="1" applyAlignment="1">
      <alignment horizontal="left" textRotation="90" wrapText="1"/>
    </xf>
    <xf numFmtId="0" fontId="8" fillId="0" borderId="27" xfId="0" applyFont="1" applyBorder="1" applyAlignment="1">
      <alignment horizontal="left" textRotation="90" wrapText="1"/>
    </xf>
    <xf numFmtId="0" fontId="8" fillId="0" borderId="36" xfId="0" applyFont="1" applyBorder="1" applyAlignment="1">
      <alignment horizontal="left" textRotation="90" wrapText="1"/>
    </xf>
    <xf numFmtId="0" fontId="9" fillId="0" borderId="28" xfId="0" applyFont="1" applyBorder="1" applyAlignment="1">
      <alignment vertical="center" wrapText="1"/>
    </xf>
    <xf numFmtId="0" fontId="10" fillId="0" borderId="28" xfId="0" applyFont="1" applyBorder="1" applyAlignment="1">
      <alignment horizontal="left" textRotation="90" wrapText="1"/>
    </xf>
    <xf numFmtId="0" fontId="10" fillId="0" borderId="6" xfId="0" applyFont="1" applyBorder="1" applyAlignment="1">
      <alignment horizontal="left" textRotation="90" wrapText="1"/>
    </xf>
    <xf numFmtId="0" fontId="10" fillId="0" borderId="40" xfId="0" applyFont="1" applyBorder="1" applyAlignment="1">
      <alignment horizontal="left" textRotation="90" wrapText="1"/>
    </xf>
    <xf numFmtId="0" fontId="9" fillId="0" borderId="6" xfId="0" applyFont="1" applyBorder="1" applyAlignment="1">
      <alignment vertical="center" wrapText="1"/>
    </xf>
    <xf numFmtId="0" fontId="8" fillId="0" borderId="28" xfId="0" applyFont="1" applyBorder="1" applyAlignment="1">
      <alignment horizontal="left" textRotation="90" wrapText="1"/>
    </xf>
    <xf numFmtId="0" fontId="8" fillId="0" borderId="6" xfId="0" applyFont="1" applyBorder="1" applyAlignment="1">
      <alignment horizontal="left" textRotation="90" wrapText="1"/>
    </xf>
    <xf numFmtId="0" fontId="8" fillId="0" borderId="40" xfId="0" applyFont="1" applyBorder="1" applyAlignment="1">
      <alignment horizontal="left" textRotation="90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11" fillId="7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4" fillId="0" borderId="0" xfId="0" applyFont="1"/>
    <xf numFmtId="0" fontId="15" fillId="0" borderId="0" xfId="0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textRotation="90" wrapText="1"/>
    </xf>
    <xf numFmtId="0" fontId="13" fillId="7" borderId="0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textRotation="90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1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textRotation="90" wrapText="1"/>
    </xf>
    <xf numFmtId="0" fontId="8" fillId="0" borderId="1" xfId="0" applyFont="1" applyBorder="1" applyAlignment="1">
      <alignment horizontal="center" textRotation="90" wrapText="1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8" fillId="2" borderId="25" xfId="0" applyFont="1" applyFill="1" applyBorder="1" applyAlignment="1">
      <alignment horizontal="center" textRotation="90" wrapText="1"/>
    </xf>
    <xf numFmtId="0" fontId="8" fillId="0" borderId="42" xfId="0" applyFont="1" applyBorder="1" applyAlignment="1">
      <alignment horizontal="center" textRotation="90" wrapText="1"/>
    </xf>
    <xf numFmtId="0" fontId="8" fillId="2" borderId="42" xfId="0" applyFont="1" applyFill="1" applyBorder="1" applyAlignment="1">
      <alignment horizontal="center" textRotation="90" wrapText="1"/>
    </xf>
    <xf numFmtId="0" fontId="8" fillId="0" borderId="43" xfId="0" applyFont="1" applyBorder="1" applyAlignment="1">
      <alignment horizontal="center" textRotation="90" wrapText="1"/>
    </xf>
    <xf numFmtId="0" fontId="8" fillId="2" borderId="22" xfId="0" applyFont="1" applyFill="1" applyBorder="1" applyAlignment="1">
      <alignment horizontal="center" textRotation="90" wrapText="1"/>
    </xf>
    <xf numFmtId="0" fontId="8" fillId="0" borderId="22" xfId="0" applyFont="1" applyBorder="1" applyAlignment="1">
      <alignment horizontal="center" textRotation="90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textRotation="90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8" fillId="2" borderId="25" xfId="0" applyFont="1" applyFill="1" applyBorder="1" applyAlignment="1">
      <alignment horizontal="center" vertical="center" textRotation="90" wrapText="1"/>
    </xf>
    <xf numFmtId="0" fontId="8" fillId="0" borderId="42" xfId="0" applyFont="1" applyBorder="1" applyAlignment="1">
      <alignment horizontal="center" vertical="center" textRotation="90" wrapText="1"/>
    </xf>
    <xf numFmtId="0" fontId="8" fillId="2" borderId="42" xfId="0" applyFont="1" applyFill="1" applyBorder="1" applyAlignment="1">
      <alignment horizontal="center" vertical="center" textRotation="90" wrapText="1"/>
    </xf>
    <xf numFmtId="0" fontId="8" fillId="0" borderId="43" xfId="0" applyFont="1" applyBorder="1" applyAlignment="1">
      <alignment horizontal="center" vertical="center" textRotation="90" wrapText="1"/>
    </xf>
    <xf numFmtId="0" fontId="13" fillId="7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textRotation="90" wrapText="1"/>
    </xf>
    <xf numFmtId="0" fontId="8" fillId="0" borderId="5" xfId="0" applyFont="1" applyBorder="1" applyAlignment="1">
      <alignment horizontal="center" textRotation="90" wrapText="1"/>
    </xf>
    <xf numFmtId="165" fontId="9" fillId="0" borderId="0" xfId="1" applyNumberFormat="1" applyFont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165" fontId="9" fillId="0" borderId="0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wrapText="1"/>
    </xf>
    <xf numFmtId="0" fontId="12" fillId="7" borderId="0" xfId="0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vertical="center"/>
    </xf>
    <xf numFmtId="0" fontId="1" fillId="7" borderId="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textRotation="90" wrapText="1"/>
    </xf>
    <xf numFmtId="0" fontId="0" fillId="7" borderId="0" xfId="0" applyFill="1"/>
    <xf numFmtId="0" fontId="13" fillId="7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/>
    </xf>
    <xf numFmtId="0" fontId="1" fillId="6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3" fillId="0" borderId="16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wrapText="1"/>
    </xf>
    <xf numFmtId="0" fontId="3" fillId="0" borderId="3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horizontal="center" textRotation="90"/>
    </xf>
    <xf numFmtId="0" fontId="9" fillId="0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65" fontId="9" fillId="0" borderId="0" xfId="1" applyNumberFormat="1" applyFont="1" applyBorder="1" applyAlignment="1">
      <alignment horizontal="center" vertical="center" wrapText="1"/>
    </xf>
    <xf numFmtId="0" fontId="3" fillId="0" borderId="19" xfId="0" applyFont="1" applyFill="1" applyBorder="1" applyAlignment="1">
      <alignment textRotation="90" wrapText="1"/>
    </xf>
    <xf numFmtId="0" fontId="0" fillId="0" borderId="17" xfId="0" applyFont="1" applyFill="1" applyBorder="1"/>
    <xf numFmtId="0" fontId="1" fillId="8" borderId="0" xfId="0" applyFont="1" applyFill="1" applyBorder="1" applyAlignment="1">
      <alignment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textRotation="90"/>
    </xf>
    <xf numFmtId="0" fontId="8" fillId="8" borderId="0" xfId="0" applyFont="1" applyFill="1" applyBorder="1" applyAlignment="1">
      <alignment horizontal="center" textRotation="90" wrapText="1"/>
    </xf>
    <xf numFmtId="0" fontId="0" fillId="8" borderId="0" xfId="0" applyFill="1"/>
    <xf numFmtId="0" fontId="8" fillId="2" borderId="29" xfId="0" applyFont="1" applyFill="1" applyBorder="1" applyAlignment="1">
      <alignment horizontal="center" textRotation="90" wrapText="1"/>
    </xf>
    <xf numFmtId="0" fontId="8" fillId="0" borderId="30" xfId="0" applyFont="1" applyBorder="1" applyAlignment="1">
      <alignment horizontal="center" textRotation="90" wrapText="1"/>
    </xf>
    <xf numFmtId="0" fontId="8" fillId="2" borderId="30" xfId="0" applyFont="1" applyFill="1" applyBorder="1" applyAlignment="1">
      <alignment horizontal="center" textRotation="90" wrapText="1"/>
    </xf>
    <xf numFmtId="0" fontId="8" fillId="0" borderId="31" xfId="0" applyFont="1" applyBorder="1" applyAlignment="1">
      <alignment horizontal="center" textRotation="90" wrapText="1"/>
    </xf>
    <xf numFmtId="0" fontId="7" fillId="8" borderId="0" xfId="0" applyFont="1" applyFill="1" applyBorder="1" applyAlignment="1">
      <alignment vertical="center" wrapText="1"/>
    </xf>
    <xf numFmtId="0" fontId="13" fillId="7" borderId="7" xfId="0" applyFont="1" applyFill="1" applyBorder="1" applyAlignment="1">
      <alignment vertical="center"/>
    </xf>
    <xf numFmtId="0" fontId="13" fillId="7" borderId="27" xfId="0" applyFont="1" applyFill="1" applyBorder="1" applyAlignment="1">
      <alignment vertical="center"/>
    </xf>
    <xf numFmtId="0" fontId="13" fillId="7" borderId="15" xfId="0" applyFont="1" applyFill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textRotation="90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65" fontId="9" fillId="0" borderId="0" xfId="0" applyNumberFormat="1" applyFont="1" applyBorder="1" applyAlignment="1">
      <alignment vertical="center" wrapText="1"/>
    </xf>
    <xf numFmtId="165" fontId="1" fillId="0" borderId="0" xfId="1" applyNumberFormat="1" applyFont="1"/>
    <xf numFmtId="0" fontId="1" fillId="0" borderId="14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textRotation="90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 vertical="center" textRotation="90"/>
    </xf>
    <xf numFmtId="0" fontId="1" fillId="3" borderId="0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textRotation="90"/>
    </xf>
    <xf numFmtId="0" fontId="3" fillId="0" borderId="0" xfId="0" applyFont="1" applyFill="1" applyBorder="1" applyAlignment="1">
      <alignment horizontal="center" textRotation="90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3" fillId="5" borderId="41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textRotation="90" wrapText="1"/>
    </xf>
    <xf numFmtId="0" fontId="8" fillId="0" borderId="16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/>
    </xf>
    <xf numFmtId="0" fontId="8" fillId="0" borderId="15" xfId="0" applyFont="1" applyFill="1" applyBorder="1" applyAlignment="1">
      <alignment horizontal="center" vertical="center" textRotation="90"/>
    </xf>
    <xf numFmtId="0" fontId="9" fillId="5" borderId="1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textRotation="90" wrapText="1"/>
    </xf>
    <xf numFmtId="0" fontId="3" fillId="0" borderId="15" xfId="0" applyFont="1" applyFill="1" applyBorder="1" applyAlignment="1">
      <alignment horizontal="center" textRotation="90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textRotation="90" wrapText="1"/>
    </xf>
    <xf numFmtId="0" fontId="13" fillId="5" borderId="5" xfId="0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textRotation="90" wrapText="1"/>
    </xf>
    <xf numFmtId="0" fontId="0" fillId="0" borderId="19" xfId="0" applyFont="1" applyBorder="1" applyAlignment="1">
      <alignment horizontal="center" textRotation="90"/>
    </xf>
    <xf numFmtId="0" fontId="0" fillId="0" borderId="0" xfId="0" applyFont="1" applyBorder="1" applyAlignment="1">
      <alignment horizontal="center" textRotation="90"/>
    </xf>
    <xf numFmtId="0" fontId="3" fillId="0" borderId="20" xfId="0" applyFont="1" applyFill="1" applyBorder="1" applyAlignment="1">
      <alignment horizontal="center" textRotation="90" wrapText="1"/>
    </xf>
    <xf numFmtId="0" fontId="0" fillId="0" borderId="20" xfId="0" applyFont="1" applyBorder="1" applyAlignment="1">
      <alignment horizontal="center" textRotation="90"/>
    </xf>
    <xf numFmtId="0" fontId="9" fillId="6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textRotation="90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wrapText="1"/>
    </xf>
    <xf numFmtId="0" fontId="7" fillId="5" borderId="9" xfId="0" applyFont="1" applyFill="1" applyBorder="1" applyAlignment="1">
      <alignment horizontal="center" wrapText="1"/>
    </xf>
    <xf numFmtId="0" fontId="7" fillId="5" borderId="12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textRotation="90"/>
    </xf>
    <xf numFmtId="0" fontId="13" fillId="0" borderId="8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textRotation="90"/>
    </xf>
    <xf numFmtId="0" fontId="3" fillId="0" borderId="6" xfId="0" applyFont="1" applyFill="1" applyBorder="1" applyAlignment="1">
      <alignment horizontal="center" textRotation="90"/>
    </xf>
    <xf numFmtId="0" fontId="7" fillId="0" borderId="1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textRotation="90" wrapText="1"/>
    </xf>
    <xf numFmtId="0" fontId="7" fillId="5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textRotation="90" wrapText="1"/>
    </xf>
    <xf numFmtId="0" fontId="0" fillId="0" borderId="44" xfId="0" applyFont="1" applyFill="1" applyBorder="1" applyAlignment="1">
      <alignment horizontal="center" textRotation="90" wrapText="1"/>
    </xf>
    <xf numFmtId="0" fontId="7" fillId="5" borderId="14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8"/>
  <sheetViews>
    <sheetView tabSelected="1" zoomScale="60" zoomScaleNormal="60" zoomScaleSheetLayoutView="40" workbookViewId="0">
      <selection activeCell="G3" sqref="G3:N3"/>
    </sheetView>
  </sheetViews>
  <sheetFormatPr defaultColWidth="9.140625" defaultRowHeight="15" x14ac:dyDescent="0.25"/>
  <cols>
    <col min="1" max="1" width="6.28515625" style="21" bestFit="1" customWidth="1"/>
    <col min="2" max="2" width="25.85546875" style="21" customWidth="1"/>
    <col min="3" max="3" width="48.7109375" style="31" bestFit="1" customWidth="1"/>
    <col min="4" max="4" width="4.85546875" style="32" bestFit="1" customWidth="1"/>
    <col min="5" max="5" width="15.5703125" style="21" customWidth="1"/>
    <col min="6" max="6" width="22.5703125" style="21" customWidth="1"/>
    <col min="7" max="7" width="7" style="21" customWidth="1"/>
    <col min="8" max="8" width="4.140625" style="21" bestFit="1" customWidth="1"/>
    <col min="9" max="14" width="4.140625" style="21" customWidth="1"/>
    <col min="15" max="15" width="9.28515625" style="21" customWidth="1"/>
    <col min="16" max="16" width="4.140625" style="21" bestFit="1" customWidth="1"/>
    <col min="17" max="17" width="4.140625" style="21" customWidth="1"/>
    <col min="18" max="18" width="6.5703125" style="21" customWidth="1"/>
    <col min="19" max="20" width="8" style="21" customWidth="1"/>
    <col min="21" max="31" width="6.140625" style="21" bestFit="1" customWidth="1"/>
    <col min="32" max="33" width="7" style="21" bestFit="1" customWidth="1"/>
    <col min="34" max="36" width="4.140625" style="21" bestFit="1" customWidth="1"/>
    <col min="37" max="37" width="7" style="21" bestFit="1" customWidth="1"/>
    <col min="38" max="43" width="6" style="21" customWidth="1"/>
    <col min="44" max="44" width="16.5703125" style="21" customWidth="1"/>
    <col min="45" max="45" width="10" style="21" customWidth="1"/>
    <col min="46" max="46" width="11.28515625" style="21" customWidth="1"/>
    <col min="47" max="47" width="8.85546875" style="21" customWidth="1"/>
    <col min="48" max="48" width="8" style="21" customWidth="1"/>
    <col min="49" max="49" width="16.7109375" style="21" customWidth="1"/>
    <col min="50" max="50" width="19.85546875" style="21" customWidth="1"/>
    <col min="51" max="16384" width="9.140625" style="21"/>
  </cols>
  <sheetData>
    <row r="1" spans="1:50" ht="15.75" thickBot="1" x14ac:dyDescent="0.3">
      <c r="B1" s="231" t="s">
        <v>1</v>
      </c>
      <c r="C1" s="231"/>
      <c r="D1" s="232"/>
      <c r="E1" s="229" t="s">
        <v>59</v>
      </c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</row>
    <row r="2" spans="1:50" ht="48" customHeight="1" thickBot="1" x14ac:dyDescent="0.3">
      <c r="C2" s="3"/>
      <c r="D2" s="20" t="s">
        <v>3</v>
      </c>
      <c r="E2" s="239" t="s">
        <v>26</v>
      </c>
      <c r="F2" s="240"/>
      <c r="G2" s="257" t="s">
        <v>148</v>
      </c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9"/>
      <c r="T2" s="239" t="s">
        <v>2</v>
      </c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33" t="s">
        <v>29</v>
      </c>
      <c r="AI2" s="234"/>
      <c r="AJ2" s="234"/>
      <c r="AK2" s="235"/>
      <c r="AL2" s="241" t="s">
        <v>178</v>
      </c>
      <c r="AM2" s="242"/>
      <c r="AN2" s="242"/>
      <c r="AO2" s="242"/>
      <c r="AP2" s="242"/>
      <c r="AQ2" s="243"/>
      <c r="AR2" s="236" t="s">
        <v>180</v>
      </c>
      <c r="AS2" s="237"/>
      <c r="AT2" s="237"/>
      <c r="AU2" s="237"/>
      <c r="AV2" s="238"/>
      <c r="AW2" s="233" t="s">
        <v>27</v>
      </c>
      <c r="AX2" s="235"/>
    </row>
    <row r="3" spans="1:50" ht="70.5" customHeight="1" x14ac:dyDescent="0.25">
      <c r="C3" s="20"/>
      <c r="D3" s="20" t="s">
        <v>4</v>
      </c>
      <c r="E3" s="70" t="s">
        <v>166</v>
      </c>
      <c r="F3" s="71" t="s">
        <v>167</v>
      </c>
      <c r="G3" s="227" t="s">
        <v>259</v>
      </c>
      <c r="H3" s="228"/>
      <c r="I3" s="228"/>
      <c r="J3" s="228"/>
      <c r="K3" s="228"/>
      <c r="L3" s="228"/>
      <c r="M3" s="228"/>
      <c r="N3" s="228"/>
      <c r="O3" s="228" t="s">
        <v>187</v>
      </c>
      <c r="P3" s="228"/>
      <c r="Q3" s="228"/>
      <c r="R3" s="255" t="s">
        <v>149</v>
      </c>
      <c r="S3" s="256"/>
      <c r="T3" s="251" t="s">
        <v>121</v>
      </c>
      <c r="U3" s="252"/>
      <c r="V3" s="252"/>
      <c r="W3" s="252"/>
      <c r="X3" s="252"/>
      <c r="Y3" s="252"/>
      <c r="Z3" s="252"/>
      <c r="AA3" s="252"/>
      <c r="AB3" s="252"/>
      <c r="AC3" s="252"/>
      <c r="AD3" s="252" t="s">
        <v>214</v>
      </c>
      <c r="AE3" s="252"/>
      <c r="AF3" s="252"/>
      <c r="AG3" s="252"/>
      <c r="AH3" s="223" t="s">
        <v>175</v>
      </c>
      <c r="AI3" s="224"/>
      <c r="AJ3" s="224"/>
      <c r="AK3" s="225"/>
      <c r="AL3" s="223" t="s">
        <v>43</v>
      </c>
      <c r="AM3" s="224"/>
      <c r="AN3" s="224"/>
      <c r="AO3" s="224"/>
      <c r="AP3" s="224"/>
      <c r="AQ3" s="225"/>
      <c r="AR3" s="67" t="s">
        <v>179</v>
      </c>
      <c r="AS3" s="67" t="s">
        <v>38</v>
      </c>
      <c r="AT3" s="67" t="s">
        <v>39</v>
      </c>
      <c r="AU3" s="67" t="s">
        <v>40</v>
      </c>
      <c r="AV3" s="67" t="s">
        <v>73</v>
      </c>
      <c r="AW3" s="66" t="s">
        <v>41</v>
      </c>
      <c r="AX3" s="68" t="s">
        <v>42</v>
      </c>
    </row>
    <row r="4" spans="1:50" s="51" customFormat="1" ht="161.25" customHeight="1" x14ac:dyDescent="0.25">
      <c r="C4" s="48"/>
      <c r="D4" s="48" t="s">
        <v>5</v>
      </c>
      <c r="E4" s="52"/>
      <c r="F4" s="53"/>
      <c r="G4" s="199" t="s">
        <v>168</v>
      </c>
      <c r="H4" s="191" t="s">
        <v>138</v>
      </c>
      <c r="I4" s="226" t="s">
        <v>139</v>
      </c>
      <c r="J4" s="226"/>
      <c r="K4" s="226"/>
      <c r="L4" s="226"/>
      <c r="M4" s="226" t="s">
        <v>144</v>
      </c>
      <c r="N4" s="226"/>
      <c r="O4" s="191" t="s">
        <v>260</v>
      </c>
      <c r="P4" s="191" t="s">
        <v>169</v>
      </c>
      <c r="Q4" s="191" t="s">
        <v>170</v>
      </c>
      <c r="R4" s="215" t="s">
        <v>150</v>
      </c>
      <c r="S4" s="215" t="s">
        <v>151</v>
      </c>
      <c r="T4" s="253" t="s">
        <v>171</v>
      </c>
      <c r="U4" s="254"/>
      <c r="V4" s="254"/>
      <c r="W4" s="254"/>
      <c r="X4" s="254"/>
      <c r="Y4" s="254"/>
      <c r="Z4" s="254"/>
      <c r="AA4" s="192" t="s">
        <v>24</v>
      </c>
      <c r="AB4" s="192" t="s">
        <v>25</v>
      </c>
      <c r="AC4" s="192" t="s">
        <v>119</v>
      </c>
      <c r="AD4" s="192" t="s">
        <v>13</v>
      </c>
      <c r="AE4" s="192" t="s">
        <v>116</v>
      </c>
      <c r="AF4" s="191" t="s">
        <v>290</v>
      </c>
      <c r="AG4" s="191" t="s">
        <v>291</v>
      </c>
      <c r="AH4" s="24" t="s">
        <v>176</v>
      </c>
      <c r="AI4" s="23" t="s">
        <v>56</v>
      </c>
      <c r="AJ4" s="23" t="s">
        <v>57</v>
      </c>
      <c r="AK4" s="25" t="s">
        <v>177</v>
      </c>
      <c r="AL4" s="24" t="s">
        <v>292</v>
      </c>
      <c r="AM4" s="23" t="s">
        <v>45</v>
      </c>
      <c r="AN4" s="23" t="s">
        <v>46</v>
      </c>
      <c r="AO4" s="120" t="s">
        <v>47</v>
      </c>
      <c r="AP4" s="23" t="s">
        <v>48</v>
      </c>
      <c r="AQ4" s="25" t="s">
        <v>147</v>
      </c>
      <c r="AS4" s="22"/>
      <c r="AT4" s="22"/>
      <c r="AU4" s="22"/>
      <c r="AV4" s="22"/>
      <c r="AW4" s="24"/>
      <c r="AX4" s="25"/>
    </row>
    <row r="5" spans="1:50" ht="180.75" customHeight="1" thickBot="1" x14ac:dyDescent="0.3">
      <c r="B5" s="10" t="s">
        <v>3</v>
      </c>
      <c r="C5" s="20" t="s">
        <v>4</v>
      </c>
      <c r="D5" s="20" t="s">
        <v>6</v>
      </c>
      <c r="E5" s="11"/>
      <c r="F5" s="12"/>
      <c r="G5" s="27"/>
      <c r="H5" s="9"/>
      <c r="I5" s="72" t="s">
        <v>140</v>
      </c>
      <c r="J5" s="72" t="s">
        <v>141</v>
      </c>
      <c r="K5" s="72" t="s">
        <v>142</v>
      </c>
      <c r="L5" s="72" t="s">
        <v>143</v>
      </c>
      <c r="M5" s="72" t="s">
        <v>145</v>
      </c>
      <c r="N5" s="72" t="s">
        <v>146</v>
      </c>
      <c r="O5" s="26"/>
      <c r="P5" s="9"/>
      <c r="Q5" s="9"/>
      <c r="R5" s="9"/>
      <c r="S5" s="9"/>
      <c r="T5" s="17" t="s">
        <v>20</v>
      </c>
      <c r="U5" s="18" t="s">
        <v>21</v>
      </c>
      <c r="V5" s="18" t="s">
        <v>22</v>
      </c>
      <c r="W5" s="18" t="s">
        <v>23</v>
      </c>
      <c r="X5" s="18" t="s">
        <v>174</v>
      </c>
      <c r="Y5" s="18" t="s">
        <v>117</v>
      </c>
      <c r="Z5" s="18" t="s">
        <v>118</v>
      </c>
      <c r="AA5" s="8"/>
      <c r="AB5" s="8"/>
      <c r="AC5" s="8"/>
      <c r="AD5" s="18"/>
      <c r="AE5" s="18"/>
      <c r="AF5" s="18"/>
      <c r="AG5" s="18"/>
      <c r="AH5" s="200"/>
      <c r="AI5" s="8"/>
      <c r="AJ5" s="8"/>
      <c r="AK5" s="12"/>
      <c r="AL5" s="11"/>
      <c r="AM5" s="8"/>
      <c r="AN5" s="8"/>
      <c r="AO5" s="8"/>
      <c r="AP5" s="8"/>
      <c r="AQ5" s="12"/>
      <c r="AR5" s="26"/>
      <c r="AS5" s="26"/>
      <c r="AT5" s="26"/>
      <c r="AU5" s="26"/>
      <c r="AV5" s="26"/>
      <c r="AW5" s="27"/>
      <c r="AX5" s="28"/>
    </row>
    <row r="6" spans="1:50" ht="15.75" thickBot="1" x14ac:dyDescent="0.3">
      <c r="B6" s="21" t="s">
        <v>15</v>
      </c>
      <c r="C6" s="13"/>
      <c r="D6" s="49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50" ht="15" customHeight="1" x14ac:dyDescent="0.25">
      <c r="A7" s="230" t="s">
        <v>181</v>
      </c>
      <c r="B7" s="244" t="s">
        <v>261</v>
      </c>
      <c r="C7" s="178" t="s">
        <v>271</v>
      </c>
      <c r="D7" s="29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50" x14ac:dyDescent="0.25">
      <c r="A8" s="230"/>
      <c r="B8" s="245"/>
      <c r="C8" s="179" t="s">
        <v>272</v>
      </c>
      <c r="D8" s="29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1:50" x14ac:dyDescent="0.25">
      <c r="A9" s="230"/>
      <c r="B9" s="245"/>
      <c r="C9" s="179" t="s">
        <v>270</v>
      </c>
      <c r="D9" s="29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</row>
    <row r="10" spans="1:50" x14ac:dyDescent="0.25">
      <c r="A10" s="230"/>
      <c r="B10" s="245"/>
      <c r="C10" s="179" t="s">
        <v>269</v>
      </c>
      <c r="D10" s="29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</row>
    <row r="11" spans="1:50" x14ac:dyDescent="0.25">
      <c r="A11" s="230"/>
      <c r="B11" s="245"/>
      <c r="C11" s="179" t="s">
        <v>268</v>
      </c>
      <c r="D11" s="30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</row>
    <row r="12" spans="1:50" x14ac:dyDescent="0.25">
      <c r="A12" s="230"/>
      <c r="B12" s="245"/>
      <c r="C12" s="179" t="s">
        <v>273</v>
      </c>
      <c r="D12" s="30"/>
    </row>
    <row r="13" spans="1:50" ht="15.75" thickBot="1" x14ac:dyDescent="0.3">
      <c r="A13" s="230"/>
      <c r="B13" s="246"/>
      <c r="C13" s="180" t="s">
        <v>293</v>
      </c>
      <c r="D13" s="29"/>
    </row>
    <row r="14" spans="1:50" x14ac:dyDescent="0.25">
      <c r="A14" s="230"/>
      <c r="B14" s="244" t="s">
        <v>262</v>
      </c>
      <c r="C14" s="181" t="s">
        <v>274</v>
      </c>
      <c r="D14" s="29"/>
    </row>
    <row r="15" spans="1:50" x14ac:dyDescent="0.25">
      <c r="A15" s="230"/>
      <c r="B15" s="245"/>
      <c r="C15" s="182" t="s">
        <v>275</v>
      </c>
      <c r="D15" s="29"/>
    </row>
    <row r="16" spans="1:50" x14ac:dyDescent="0.25">
      <c r="A16" s="230"/>
      <c r="B16" s="245"/>
      <c r="C16" s="182" t="s">
        <v>276</v>
      </c>
      <c r="D16" s="29"/>
    </row>
    <row r="17" spans="1:4" ht="15.75" thickBot="1" x14ac:dyDescent="0.3">
      <c r="A17" s="230"/>
      <c r="B17" s="246"/>
      <c r="C17" s="183" t="s">
        <v>277</v>
      </c>
      <c r="D17" s="29"/>
    </row>
    <row r="18" spans="1:4" x14ac:dyDescent="0.25">
      <c r="A18" s="230"/>
      <c r="B18" s="221" t="s">
        <v>263</v>
      </c>
      <c r="C18" s="184" t="s">
        <v>278</v>
      </c>
      <c r="D18" s="29"/>
    </row>
    <row r="19" spans="1:4" ht="15.75" thickBot="1" x14ac:dyDescent="0.3">
      <c r="A19" s="230"/>
      <c r="B19" s="222"/>
      <c r="C19" s="185" t="s">
        <v>279</v>
      </c>
      <c r="D19" s="29"/>
    </row>
    <row r="20" spans="1:4" ht="15" customHeight="1" x14ac:dyDescent="0.25">
      <c r="A20" s="230"/>
      <c r="B20" s="244" t="s">
        <v>264</v>
      </c>
      <c r="C20" s="181" t="s">
        <v>280</v>
      </c>
      <c r="D20" s="29"/>
    </row>
    <row r="21" spans="1:4" ht="15.75" thickBot="1" x14ac:dyDescent="0.3">
      <c r="A21" s="230"/>
      <c r="B21" s="246"/>
      <c r="C21" s="183" t="s">
        <v>281</v>
      </c>
      <c r="D21" s="29"/>
    </row>
    <row r="22" spans="1:4" x14ac:dyDescent="0.25">
      <c r="A22" s="230"/>
      <c r="B22" s="244" t="s">
        <v>265</v>
      </c>
      <c r="C22" s="181" t="s">
        <v>282</v>
      </c>
      <c r="D22" s="29"/>
    </row>
    <row r="23" spans="1:4" x14ac:dyDescent="0.25">
      <c r="A23" s="230"/>
      <c r="B23" s="245"/>
      <c r="C23" s="182" t="s">
        <v>283</v>
      </c>
      <c r="D23" s="29"/>
    </row>
    <row r="24" spans="1:4" ht="15.75" thickBot="1" x14ac:dyDescent="0.3">
      <c r="A24" s="230"/>
      <c r="B24" s="246"/>
      <c r="C24" s="183" t="s">
        <v>284</v>
      </c>
      <c r="D24" s="29"/>
    </row>
    <row r="25" spans="1:4" x14ac:dyDescent="0.25">
      <c r="A25" s="230"/>
      <c r="B25" s="247" t="s">
        <v>266</v>
      </c>
      <c r="C25" s="181" t="s">
        <v>285</v>
      </c>
      <c r="D25" s="29"/>
    </row>
    <row r="26" spans="1:4" ht="15.75" thickBot="1" x14ac:dyDescent="0.3">
      <c r="A26" s="230"/>
      <c r="B26" s="249"/>
      <c r="C26" s="183" t="s">
        <v>286</v>
      </c>
      <c r="D26" s="29"/>
    </row>
    <row r="27" spans="1:4" ht="15" customHeight="1" x14ac:dyDescent="0.25">
      <c r="A27" s="230"/>
      <c r="B27" s="247" t="s">
        <v>267</v>
      </c>
      <c r="C27" s="186" t="s">
        <v>287</v>
      </c>
      <c r="D27" s="29"/>
    </row>
    <row r="28" spans="1:4" x14ac:dyDescent="0.25">
      <c r="A28" s="230"/>
      <c r="B28" s="248"/>
      <c r="C28" s="187" t="s">
        <v>288</v>
      </c>
      <c r="D28" s="29"/>
    </row>
    <row r="29" spans="1:4" ht="15" customHeight="1" thickBot="1" x14ac:dyDescent="0.3">
      <c r="A29" s="230"/>
      <c r="B29" s="249"/>
      <c r="C29" s="188" t="s">
        <v>289</v>
      </c>
      <c r="D29" s="29"/>
    </row>
    <row r="30" spans="1:4" x14ac:dyDescent="0.25">
      <c r="A30" s="46"/>
      <c r="C30" s="21"/>
      <c r="D30" s="29"/>
    </row>
    <row r="38" ht="48.75" customHeight="1" x14ac:dyDescent="0.25"/>
    <row r="58" ht="15" customHeight="1" x14ac:dyDescent="0.25"/>
  </sheetData>
  <mergeCells count="27">
    <mergeCell ref="T2:AG2"/>
    <mergeCell ref="T3:AC3"/>
    <mergeCell ref="T4:Z4"/>
    <mergeCell ref="AD3:AG3"/>
    <mergeCell ref="R3:S3"/>
    <mergeCell ref="G2:S2"/>
    <mergeCell ref="E1:AX1"/>
    <mergeCell ref="A7:A29"/>
    <mergeCell ref="B1:D1"/>
    <mergeCell ref="AH2:AK2"/>
    <mergeCell ref="AR2:AV2"/>
    <mergeCell ref="AW2:AX2"/>
    <mergeCell ref="O3:Q3"/>
    <mergeCell ref="E2:F2"/>
    <mergeCell ref="AL2:AQ2"/>
    <mergeCell ref="AL3:AQ3"/>
    <mergeCell ref="B7:B13"/>
    <mergeCell ref="B27:B29"/>
    <mergeCell ref="B14:B17"/>
    <mergeCell ref="B20:B21"/>
    <mergeCell ref="B22:B24"/>
    <mergeCell ref="B25:B26"/>
    <mergeCell ref="B18:B19"/>
    <mergeCell ref="AH3:AK3"/>
    <mergeCell ref="M4:N4"/>
    <mergeCell ref="I4:L4"/>
    <mergeCell ref="G3:N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55"/>
  <sheetViews>
    <sheetView topLeftCell="A5" zoomScale="70" zoomScaleNormal="70" workbookViewId="0">
      <selection activeCell="O36" sqref="O36"/>
    </sheetView>
  </sheetViews>
  <sheetFormatPr defaultColWidth="9.140625" defaultRowHeight="12.75" x14ac:dyDescent="0.25"/>
  <cols>
    <col min="1" max="1" width="3.28515625" style="35" bestFit="1" customWidth="1"/>
    <col min="2" max="2" width="26.85546875" style="35" bestFit="1" customWidth="1"/>
    <col min="3" max="3" width="11.7109375" style="35" bestFit="1" customWidth="1"/>
    <col min="4" max="4" width="3.42578125" style="35" customWidth="1"/>
    <col min="5" max="5" width="3.5703125" style="35" customWidth="1"/>
    <col min="6" max="6" width="5.85546875" style="35" customWidth="1"/>
    <col min="7" max="7" width="3.5703125" style="35" customWidth="1"/>
    <col min="8" max="8" width="5.85546875" style="35" customWidth="1"/>
    <col min="9" max="10" width="3.5703125" style="35" customWidth="1"/>
    <col min="11" max="11" width="5.85546875" style="35" customWidth="1"/>
    <col min="12" max="12" width="5.42578125" style="33" customWidth="1"/>
    <col min="13" max="13" width="2.140625" style="54" customWidth="1"/>
    <col min="14" max="14" width="2.5703125" style="33" bestFit="1" customWidth="1"/>
    <col min="15" max="16384" width="9.140625" style="33"/>
  </cols>
  <sheetData>
    <row r="1" spans="1:18" ht="33" customHeight="1" x14ac:dyDescent="0.25">
      <c r="D1" s="7"/>
      <c r="E1" s="7"/>
      <c r="F1" s="7"/>
      <c r="G1" s="7"/>
      <c r="H1" s="7"/>
      <c r="I1" s="7"/>
      <c r="J1" s="7"/>
      <c r="K1" s="7"/>
    </row>
    <row r="2" spans="1:18" ht="15" customHeight="1" x14ac:dyDescent="0.25">
      <c r="D2" s="312" t="s">
        <v>58</v>
      </c>
      <c r="E2" s="312"/>
      <c r="F2" s="312"/>
      <c r="G2" s="312"/>
      <c r="H2" s="312"/>
      <c r="I2" s="312"/>
      <c r="J2" s="312"/>
      <c r="K2" s="312"/>
      <c r="L2" s="55"/>
    </row>
    <row r="3" spans="1:18" ht="105" customHeight="1" x14ac:dyDescent="0.25">
      <c r="B3" s="59" t="s">
        <v>54</v>
      </c>
      <c r="C3" s="55">
        <f>8*28</f>
        <v>224</v>
      </c>
      <c r="D3" s="311" t="s">
        <v>176</v>
      </c>
      <c r="E3" s="311"/>
      <c r="F3" s="311" t="s">
        <v>56</v>
      </c>
      <c r="G3" s="311"/>
      <c r="H3" s="311" t="s">
        <v>57</v>
      </c>
      <c r="I3" s="311"/>
      <c r="J3" s="311" t="s">
        <v>177</v>
      </c>
      <c r="K3" s="311"/>
      <c r="P3" s="59" t="s">
        <v>55</v>
      </c>
      <c r="Q3" s="3">
        <f>L34</f>
        <v>39</v>
      </c>
      <c r="R3" s="33">
        <f>Q3*10</f>
        <v>390</v>
      </c>
    </row>
    <row r="4" spans="1:18" ht="105" customHeight="1" x14ac:dyDescent="0.25">
      <c r="B4" s="115" t="s">
        <v>60</v>
      </c>
      <c r="C4" s="115" t="s">
        <v>61</v>
      </c>
      <c r="D4" s="130" t="s">
        <v>74</v>
      </c>
      <c r="E4" s="131" t="s">
        <v>195</v>
      </c>
      <c r="F4" s="130" t="s">
        <v>74</v>
      </c>
      <c r="G4" s="131" t="s">
        <v>195</v>
      </c>
      <c r="H4" s="130" t="s">
        <v>74</v>
      </c>
      <c r="I4" s="131" t="s">
        <v>195</v>
      </c>
      <c r="J4" s="130" t="s">
        <v>74</v>
      </c>
      <c r="K4" s="131" t="s">
        <v>195</v>
      </c>
      <c r="O4" s="59"/>
      <c r="P4" s="3"/>
      <c r="Q4" s="106"/>
    </row>
    <row r="5" spans="1:18" x14ac:dyDescent="0.2">
      <c r="B5" s="265" t="s">
        <v>8</v>
      </c>
      <c r="C5" s="99" t="s">
        <v>16</v>
      </c>
      <c r="D5" s="162"/>
      <c r="E5" s="162"/>
      <c r="F5" s="73"/>
      <c r="G5" s="73"/>
      <c r="H5" s="264" t="s">
        <v>0</v>
      </c>
      <c r="I5" s="264" t="s">
        <v>0</v>
      </c>
      <c r="J5" s="264" t="s">
        <v>0</v>
      </c>
      <c r="K5" s="264" t="s">
        <v>0</v>
      </c>
      <c r="L5" s="35"/>
    </row>
    <row r="6" spans="1:18" ht="15" x14ac:dyDescent="0.2">
      <c r="A6" s="74"/>
      <c r="B6" s="265"/>
      <c r="C6" s="99" t="s">
        <v>17</v>
      </c>
      <c r="D6" s="162"/>
      <c r="E6" s="162"/>
      <c r="F6" s="264" t="s">
        <v>0</v>
      </c>
      <c r="G6" s="264" t="s">
        <v>0</v>
      </c>
      <c r="H6" s="264"/>
      <c r="I6" s="264"/>
      <c r="J6" s="264"/>
      <c r="K6" s="264"/>
      <c r="L6" s="35"/>
      <c r="N6" s="15"/>
      <c r="O6" s="3" t="s">
        <v>103</v>
      </c>
    </row>
    <row r="7" spans="1:18" ht="15" x14ac:dyDescent="0.2">
      <c r="B7" s="265"/>
      <c r="C7" s="99" t="s">
        <v>18</v>
      </c>
      <c r="D7" s="190" t="s">
        <v>0</v>
      </c>
      <c r="E7" s="190" t="s">
        <v>0</v>
      </c>
      <c r="F7" s="264"/>
      <c r="G7" s="264"/>
      <c r="H7" s="264"/>
      <c r="I7" s="264"/>
      <c r="J7" s="264"/>
      <c r="K7" s="264"/>
      <c r="L7" s="35"/>
      <c r="N7" s="15"/>
      <c r="O7" s="15"/>
    </row>
    <row r="8" spans="1:18" ht="15" x14ac:dyDescent="0.25">
      <c r="B8" s="265"/>
      <c r="C8" s="99" t="s">
        <v>51</v>
      </c>
      <c r="D8" s="162"/>
      <c r="E8" s="162"/>
      <c r="F8" s="264"/>
      <c r="G8" s="264"/>
      <c r="H8" s="264"/>
      <c r="I8" s="264"/>
      <c r="J8" s="264"/>
      <c r="K8" s="264"/>
      <c r="L8" s="35"/>
      <c r="N8" s="177">
        <v>1</v>
      </c>
      <c r="O8" s="21" t="s">
        <v>113</v>
      </c>
    </row>
    <row r="9" spans="1:18" ht="15" x14ac:dyDescent="0.25">
      <c r="B9" s="266" t="s">
        <v>9</v>
      </c>
      <c r="C9" s="99" t="s">
        <v>16</v>
      </c>
      <c r="D9" s="162"/>
      <c r="E9" s="162"/>
      <c r="F9" s="162"/>
      <c r="G9" s="162"/>
      <c r="H9" s="162"/>
      <c r="I9" s="162"/>
      <c r="J9" s="162"/>
      <c r="K9" s="162"/>
      <c r="L9" s="35"/>
      <c r="N9" s="177">
        <v>2</v>
      </c>
      <c r="O9" s="21" t="s">
        <v>237</v>
      </c>
    </row>
    <row r="10" spans="1:18" ht="15" x14ac:dyDescent="0.25">
      <c r="B10" s="267"/>
      <c r="C10" s="99" t="s">
        <v>17</v>
      </c>
      <c r="D10" s="162"/>
      <c r="E10" s="264" t="s">
        <v>0</v>
      </c>
      <c r="F10" s="162"/>
      <c r="G10" s="264" t="s">
        <v>0</v>
      </c>
      <c r="H10" s="162"/>
      <c r="I10" s="264" t="s">
        <v>0</v>
      </c>
      <c r="J10" s="162"/>
      <c r="K10" s="264" t="s">
        <v>0</v>
      </c>
      <c r="L10" s="35"/>
      <c r="N10" s="177">
        <v>3</v>
      </c>
      <c r="O10" s="21" t="s">
        <v>112</v>
      </c>
    </row>
    <row r="11" spans="1:18" ht="15" x14ac:dyDescent="0.25">
      <c r="B11" s="267"/>
      <c r="C11" s="99" t="s">
        <v>18</v>
      </c>
      <c r="D11" s="162"/>
      <c r="E11" s="264"/>
      <c r="F11" s="162"/>
      <c r="G11" s="264"/>
      <c r="H11" s="162"/>
      <c r="I11" s="264"/>
      <c r="J11" s="162"/>
      <c r="K11" s="264"/>
      <c r="L11" s="35"/>
      <c r="N11" s="177">
        <v>4</v>
      </c>
      <c r="O11" s="21" t="s">
        <v>87</v>
      </c>
    </row>
    <row r="12" spans="1:18" ht="15" x14ac:dyDescent="0.25">
      <c r="B12" s="267"/>
      <c r="C12" s="99" t="s">
        <v>51</v>
      </c>
      <c r="D12" s="162"/>
      <c r="E12" s="162"/>
      <c r="F12" s="162"/>
      <c r="G12" s="264"/>
      <c r="H12" s="162"/>
      <c r="I12" s="264"/>
      <c r="J12" s="162"/>
      <c r="K12" s="264"/>
      <c r="L12" s="35"/>
      <c r="N12" s="177">
        <v>5</v>
      </c>
      <c r="O12" s="21" t="s">
        <v>114</v>
      </c>
    </row>
    <row r="13" spans="1:18" ht="15" x14ac:dyDescent="0.25">
      <c r="B13" s="266" t="s">
        <v>53</v>
      </c>
      <c r="C13" s="99" t="s">
        <v>16</v>
      </c>
      <c r="D13" s="162"/>
      <c r="E13" s="264" t="s">
        <v>0</v>
      </c>
      <c r="F13" s="264" t="s">
        <v>0</v>
      </c>
      <c r="G13" s="264" t="s">
        <v>0</v>
      </c>
      <c r="H13" s="162"/>
      <c r="I13" s="264" t="s">
        <v>0</v>
      </c>
      <c r="J13" s="162"/>
      <c r="K13" s="264" t="s">
        <v>0</v>
      </c>
      <c r="L13" s="125"/>
      <c r="N13" s="177"/>
      <c r="O13" s="21"/>
    </row>
    <row r="14" spans="1:18" ht="15" x14ac:dyDescent="0.25">
      <c r="B14" s="267"/>
      <c r="C14" s="99" t="s">
        <v>17</v>
      </c>
      <c r="D14" s="162"/>
      <c r="E14" s="264"/>
      <c r="F14" s="264"/>
      <c r="G14" s="264"/>
      <c r="H14" s="162"/>
      <c r="I14" s="264"/>
      <c r="J14" s="162"/>
      <c r="K14" s="264"/>
      <c r="L14" s="35"/>
      <c r="N14" s="177"/>
      <c r="O14" s="15"/>
    </row>
    <row r="15" spans="1:18" ht="12.75" customHeight="1" x14ac:dyDescent="0.25">
      <c r="B15" s="267"/>
      <c r="C15" s="99" t="s">
        <v>18</v>
      </c>
      <c r="D15" s="189" t="s">
        <v>0</v>
      </c>
      <c r="E15" s="264"/>
      <c r="F15" s="264"/>
      <c r="G15" s="264"/>
      <c r="H15" s="162"/>
      <c r="I15" s="264"/>
      <c r="J15" s="162"/>
      <c r="K15" s="264"/>
      <c r="L15" s="35"/>
      <c r="N15" s="177"/>
      <c r="O15" s="3" t="s">
        <v>104</v>
      </c>
    </row>
    <row r="16" spans="1:18" ht="15" x14ac:dyDescent="0.25">
      <c r="B16" s="267"/>
      <c r="C16" s="99" t="s">
        <v>51</v>
      </c>
      <c r="D16" s="73"/>
      <c r="E16" s="264"/>
      <c r="F16" s="264"/>
      <c r="G16" s="264"/>
      <c r="H16" s="190" t="s">
        <v>0</v>
      </c>
      <c r="I16" s="264"/>
      <c r="J16" s="143" t="s">
        <v>0</v>
      </c>
      <c r="K16" s="264"/>
      <c r="L16" s="35"/>
      <c r="N16" s="177"/>
      <c r="O16" s="15"/>
    </row>
    <row r="17" spans="2:15" ht="15" x14ac:dyDescent="0.25">
      <c r="B17" s="266" t="s">
        <v>182</v>
      </c>
      <c r="C17" s="99" t="s">
        <v>16</v>
      </c>
      <c r="D17" s="73"/>
      <c r="E17" s="73"/>
      <c r="F17" s="73"/>
      <c r="G17" s="73"/>
      <c r="H17" s="73"/>
      <c r="I17" s="73"/>
      <c r="J17" s="73"/>
      <c r="K17" s="73"/>
      <c r="L17" s="35"/>
      <c r="N17" s="177">
        <v>1</v>
      </c>
      <c r="O17" s="21" t="s">
        <v>89</v>
      </c>
    </row>
    <row r="18" spans="2:15" ht="15" x14ac:dyDescent="0.25">
      <c r="B18" s="267"/>
      <c r="C18" s="99" t="s">
        <v>17</v>
      </c>
      <c r="D18" s="73"/>
      <c r="E18" s="264" t="s">
        <v>0</v>
      </c>
      <c r="F18" s="73"/>
      <c r="G18" s="264" t="s">
        <v>0</v>
      </c>
      <c r="H18" s="73"/>
      <c r="I18" s="73"/>
      <c r="J18" s="73"/>
      <c r="K18" s="73"/>
      <c r="L18" s="35"/>
      <c r="N18" s="177">
        <v>2</v>
      </c>
      <c r="O18" s="21" t="s">
        <v>86</v>
      </c>
    </row>
    <row r="19" spans="2:15" ht="15" x14ac:dyDescent="0.25">
      <c r="B19" s="267"/>
      <c r="C19" s="99" t="s">
        <v>18</v>
      </c>
      <c r="D19" s="73"/>
      <c r="E19" s="264"/>
      <c r="F19" s="73"/>
      <c r="G19" s="264"/>
      <c r="H19" s="73"/>
      <c r="I19" s="73"/>
      <c r="J19" s="73"/>
      <c r="K19" s="73"/>
      <c r="L19" s="35"/>
      <c r="N19" s="177">
        <v>3</v>
      </c>
      <c r="O19" s="21" t="s">
        <v>87</v>
      </c>
    </row>
    <row r="20" spans="2:15" ht="15" x14ac:dyDescent="0.25">
      <c r="B20" s="284"/>
      <c r="C20" s="99" t="s">
        <v>51</v>
      </c>
      <c r="D20" s="73"/>
      <c r="E20" s="162"/>
      <c r="F20" s="73"/>
      <c r="G20" s="162"/>
      <c r="H20" s="73"/>
      <c r="I20" s="73"/>
      <c r="J20" s="73"/>
      <c r="K20" s="73"/>
      <c r="L20" s="35"/>
      <c r="N20" s="177">
        <v>4</v>
      </c>
      <c r="O20" s="21" t="s">
        <v>88</v>
      </c>
    </row>
    <row r="21" spans="2:15" ht="15" customHeight="1" x14ac:dyDescent="0.25">
      <c r="B21" s="266" t="s">
        <v>183</v>
      </c>
      <c r="C21" s="99" t="s">
        <v>16</v>
      </c>
      <c r="D21" s="73"/>
      <c r="E21" s="162"/>
      <c r="F21" s="73"/>
      <c r="G21" s="162"/>
      <c r="H21" s="73"/>
      <c r="I21" s="73"/>
      <c r="J21" s="73"/>
      <c r="K21" s="73"/>
      <c r="L21" s="35"/>
      <c r="N21" s="177"/>
      <c r="O21" s="15"/>
    </row>
    <row r="22" spans="2:15" ht="15" x14ac:dyDescent="0.2">
      <c r="B22" s="267"/>
      <c r="C22" s="99" t="s">
        <v>17</v>
      </c>
      <c r="D22" s="73"/>
      <c r="E22" s="162"/>
      <c r="F22" s="73"/>
      <c r="G22" s="162"/>
      <c r="H22" s="73"/>
      <c r="I22" s="73"/>
      <c r="J22" s="73"/>
      <c r="K22" s="73"/>
      <c r="L22" s="35"/>
      <c r="N22" s="15"/>
      <c r="O22" s="15"/>
    </row>
    <row r="23" spans="2:15" ht="15" x14ac:dyDescent="0.2">
      <c r="B23" s="267"/>
      <c r="C23" s="99" t="s">
        <v>18</v>
      </c>
      <c r="D23" s="73"/>
      <c r="E23" s="162"/>
      <c r="F23" s="73"/>
      <c r="G23" s="143" t="s">
        <v>0</v>
      </c>
      <c r="H23" s="73"/>
      <c r="I23" s="73"/>
      <c r="J23" s="73"/>
      <c r="K23" s="73"/>
      <c r="L23" s="35"/>
      <c r="N23" s="15"/>
      <c r="O23" s="3" t="s">
        <v>105</v>
      </c>
    </row>
    <row r="24" spans="2:15" ht="15" x14ac:dyDescent="0.2">
      <c r="B24" s="284"/>
      <c r="C24" s="99" t="s">
        <v>51</v>
      </c>
      <c r="D24" s="73"/>
      <c r="E24" s="73"/>
      <c r="F24" s="73"/>
      <c r="G24" s="73"/>
      <c r="H24" s="73"/>
      <c r="I24" s="73"/>
      <c r="J24" s="73"/>
      <c r="K24" s="73"/>
      <c r="L24" s="35"/>
      <c r="N24" s="15"/>
      <c r="O24" s="15"/>
    </row>
    <row r="25" spans="2:15" ht="15" x14ac:dyDescent="0.25">
      <c r="B25" s="265" t="s">
        <v>184</v>
      </c>
      <c r="C25" s="99" t="s">
        <v>16</v>
      </c>
      <c r="D25" s="73"/>
      <c r="E25" s="73"/>
      <c r="F25" s="73"/>
      <c r="G25" s="73"/>
      <c r="H25" s="264" t="s">
        <v>0</v>
      </c>
      <c r="I25" s="264" t="s">
        <v>0</v>
      </c>
      <c r="J25" s="264" t="s">
        <v>0</v>
      </c>
      <c r="K25" s="264" t="s">
        <v>0</v>
      </c>
      <c r="L25" s="35"/>
      <c r="N25" s="177">
        <v>1</v>
      </c>
      <c r="O25" s="21" t="s">
        <v>300</v>
      </c>
    </row>
    <row r="26" spans="2:15" ht="15" customHeight="1" x14ac:dyDescent="0.25">
      <c r="B26" s="265"/>
      <c r="C26" s="99" t="s">
        <v>17</v>
      </c>
      <c r="D26" s="73"/>
      <c r="E26" s="73"/>
      <c r="F26" s="264" t="s">
        <v>0</v>
      </c>
      <c r="G26" s="264" t="s">
        <v>0</v>
      </c>
      <c r="H26" s="264"/>
      <c r="I26" s="264"/>
      <c r="J26" s="264"/>
      <c r="K26" s="264"/>
      <c r="L26" s="35"/>
      <c r="N26" s="177">
        <v>2</v>
      </c>
      <c r="O26" s="21" t="s">
        <v>90</v>
      </c>
    </row>
    <row r="27" spans="2:15" ht="15" x14ac:dyDescent="0.25">
      <c r="B27" s="265"/>
      <c r="C27" s="99" t="s">
        <v>18</v>
      </c>
      <c r="D27" s="190" t="s">
        <v>0</v>
      </c>
      <c r="E27" s="190" t="s">
        <v>0</v>
      </c>
      <c r="F27" s="264"/>
      <c r="G27" s="264"/>
      <c r="H27" s="264"/>
      <c r="I27" s="264"/>
      <c r="J27" s="264"/>
      <c r="K27" s="264"/>
      <c r="L27" s="35"/>
      <c r="N27" s="173">
        <v>3</v>
      </c>
      <c r="O27" s="21" t="s">
        <v>91</v>
      </c>
    </row>
    <row r="28" spans="2:15" ht="15" x14ac:dyDescent="0.2">
      <c r="B28" s="265"/>
      <c r="C28" s="99" t="s">
        <v>51</v>
      </c>
      <c r="D28" s="73"/>
      <c r="E28" s="73"/>
      <c r="F28" s="264"/>
      <c r="G28" s="264"/>
      <c r="H28" s="264"/>
      <c r="I28" s="264"/>
      <c r="J28" s="264"/>
      <c r="K28" s="264"/>
      <c r="L28" s="35"/>
      <c r="N28" s="15"/>
      <c r="O28" s="15"/>
    </row>
    <row r="29" spans="2:15" ht="15" customHeight="1" x14ac:dyDescent="0.2">
      <c r="B29" s="265" t="s">
        <v>294</v>
      </c>
      <c r="C29" s="99" t="s">
        <v>16</v>
      </c>
      <c r="D29" s="277" t="s">
        <v>0</v>
      </c>
      <c r="E29" s="264" t="s">
        <v>0</v>
      </c>
      <c r="F29" s="264" t="s">
        <v>0</v>
      </c>
      <c r="G29" s="264" t="s">
        <v>0</v>
      </c>
      <c r="H29" s="264" t="s">
        <v>0</v>
      </c>
      <c r="I29" s="264" t="s">
        <v>0</v>
      </c>
      <c r="J29" s="264" t="s">
        <v>0</v>
      </c>
      <c r="K29" s="264" t="s">
        <v>0</v>
      </c>
      <c r="L29" s="35"/>
      <c r="N29" s="15"/>
      <c r="O29" s="15"/>
    </row>
    <row r="30" spans="2:15" ht="15" x14ac:dyDescent="0.2">
      <c r="B30" s="265"/>
      <c r="C30" s="99" t="s">
        <v>17</v>
      </c>
      <c r="D30" s="277"/>
      <c r="E30" s="264"/>
      <c r="F30" s="264"/>
      <c r="G30" s="264"/>
      <c r="H30" s="264"/>
      <c r="I30" s="264"/>
      <c r="J30" s="264"/>
      <c r="K30" s="264"/>
      <c r="L30" s="35"/>
      <c r="N30" s="15"/>
      <c r="O30" s="3" t="s">
        <v>106</v>
      </c>
    </row>
    <row r="31" spans="2:15" ht="15" x14ac:dyDescent="0.2">
      <c r="B31" s="265"/>
      <c r="C31" s="99" t="s">
        <v>18</v>
      </c>
      <c r="D31" s="277"/>
      <c r="E31" s="264"/>
      <c r="F31" s="264"/>
      <c r="G31" s="264"/>
      <c r="H31" s="264"/>
      <c r="I31" s="264"/>
      <c r="J31" s="264"/>
      <c r="K31" s="264"/>
      <c r="L31" s="35"/>
      <c r="N31" s="15"/>
      <c r="O31" s="15"/>
    </row>
    <row r="32" spans="2:15" ht="15" x14ac:dyDescent="0.25">
      <c r="B32" s="265"/>
      <c r="C32" s="99" t="s">
        <v>51</v>
      </c>
      <c r="D32" s="277"/>
      <c r="E32" s="264"/>
      <c r="F32" s="264"/>
      <c r="G32" s="264"/>
      <c r="H32" s="264"/>
      <c r="I32" s="264"/>
      <c r="J32" s="264"/>
      <c r="K32" s="264"/>
      <c r="L32" s="35"/>
      <c r="N32" s="177">
        <v>1</v>
      </c>
      <c r="O32" s="21" t="s">
        <v>300</v>
      </c>
    </row>
    <row r="33" spans="2:15" ht="15" customHeight="1" x14ac:dyDescent="0.25">
      <c r="B33" s="127"/>
      <c r="C33" s="126"/>
      <c r="D33" s="121"/>
      <c r="E33" s="121"/>
      <c r="F33" s="121"/>
      <c r="G33" s="121"/>
      <c r="H33" s="121"/>
      <c r="I33" s="121"/>
      <c r="J33" s="121"/>
      <c r="K33" s="121"/>
      <c r="L33" s="35"/>
      <c r="N33" s="177">
        <v>2</v>
      </c>
      <c r="O33" s="21" t="s">
        <v>90</v>
      </c>
    </row>
    <row r="34" spans="2:15" ht="15" x14ac:dyDescent="0.25">
      <c r="B34" s="127"/>
      <c r="C34" s="35" t="s">
        <v>68</v>
      </c>
      <c r="D34" s="121">
        <f>COUNTA(D5:D32)</f>
        <v>4</v>
      </c>
      <c r="E34" s="193">
        <f t="shared" ref="E34:K34" si="0">COUNTA(E5:E32)</f>
        <v>6</v>
      </c>
      <c r="F34" s="193">
        <f t="shared" si="0"/>
        <v>4</v>
      </c>
      <c r="G34" s="193">
        <f t="shared" si="0"/>
        <v>7</v>
      </c>
      <c r="H34" s="193">
        <f t="shared" si="0"/>
        <v>4</v>
      </c>
      <c r="I34" s="193">
        <f t="shared" si="0"/>
        <v>5</v>
      </c>
      <c r="J34" s="193">
        <f t="shared" si="0"/>
        <v>4</v>
      </c>
      <c r="K34" s="193">
        <f t="shared" si="0"/>
        <v>5</v>
      </c>
      <c r="L34" s="35">
        <f>SUM(D34:K34)</f>
        <v>39</v>
      </c>
      <c r="N34" s="177">
        <v>3</v>
      </c>
      <c r="O34" s="21" t="s">
        <v>91</v>
      </c>
    </row>
    <row r="35" spans="2:15" x14ac:dyDescent="0.2">
      <c r="B35" s="127"/>
      <c r="C35" s="126"/>
      <c r="L35" s="35"/>
    </row>
    <row r="36" spans="2:15" x14ac:dyDescent="0.2">
      <c r="B36" s="127"/>
      <c r="C36" s="126"/>
      <c r="L36" s="35"/>
    </row>
    <row r="37" spans="2:15" ht="15" x14ac:dyDescent="0.2">
      <c r="B37" s="127"/>
      <c r="C37" s="123"/>
      <c r="D37" s="133"/>
      <c r="E37" s="133"/>
      <c r="L37" s="35"/>
      <c r="O37" s="3" t="s">
        <v>161</v>
      </c>
    </row>
    <row r="38" spans="2:15" x14ac:dyDescent="0.2">
      <c r="B38" s="127"/>
      <c r="C38" s="123"/>
      <c r="L38" s="35"/>
    </row>
    <row r="39" spans="2:15" ht="15" x14ac:dyDescent="0.2">
      <c r="B39" s="127"/>
      <c r="C39" s="123"/>
      <c r="L39" s="35"/>
      <c r="O39" s="176" t="s">
        <v>212</v>
      </c>
    </row>
    <row r="40" spans="2:15" x14ac:dyDescent="0.2">
      <c r="B40" s="127"/>
      <c r="C40" s="123"/>
      <c r="L40" s="35"/>
    </row>
    <row r="41" spans="2:15" x14ac:dyDescent="0.2">
      <c r="B41" s="127"/>
      <c r="C41" s="123"/>
      <c r="D41" s="133"/>
      <c r="E41" s="133"/>
      <c r="L41" s="35"/>
    </row>
    <row r="42" spans="2:15" x14ac:dyDescent="0.2">
      <c r="B42" s="127"/>
      <c r="C42" s="123"/>
      <c r="L42" s="35"/>
    </row>
    <row r="43" spans="2:15" x14ac:dyDescent="0.2">
      <c r="B43" s="127"/>
      <c r="C43" s="123"/>
      <c r="L43" s="35"/>
    </row>
    <row r="44" spans="2:15" x14ac:dyDescent="0.2">
      <c r="B44" s="127"/>
      <c r="C44" s="123"/>
      <c r="L44" s="35"/>
    </row>
    <row r="45" spans="2:15" x14ac:dyDescent="0.2">
      <c r="B45" s="127"/>
      <c r="C45" s="123"/>
      <c r="D45" s="133"/>
      <c r="E45" s="133"/>
      <c r="L45" s="35"/>
    </row>
    <row r="46" spans="2:15" x14ac:dyDescent="0.2">
      <c r="B46" s="127"/>
      <c r="C46" s="123"/>
      <c r="L46" s="35"/>
    </row>
    <row r="47" spans="2:15" x14ac:dyDescent="0.2">
      <c r="B47" s="127"/>
      <c r="C47" s="123"/>
      <c r="L47" s="35"/>
    </row>
    <row r="48" spans="2:15" x14ac:dyDescent="0.2">
      <c r="B48" s="127"/>
      <c r="C48" s="123"/>
      <c r="L48" s="35"/>
    </row>
    <row r="49" spans="2:12" x14ac:dyDescent="0.2">
      <c r="B49" s="127"/>
      <c r="C49" s="123"/>
      <c r="D49" s="133"/>
      <c r="E49" s="133"/>
      <c r="L49" s="35"/>
    </row>
    <row r="50" spans="2:12" x14ac:dyDescent="0.2">
      <c r="B50" s="127"/>
      <c r="C50" s="123"/>
      <c r="L50" s="35"/>
    </row>
    <row r="51" spans="2:12" x14ac:dyDescent="0.2">
      <c r="B51" s="127"/>
      <c r="C51" s="123"/>
      <c r="L51" s="35"/>
    </row>
    <row r="52" spans="2:12" x14ac:dyDescent="0.2">
      <c r="B52" s="127"/>
      <c r="C52" s="123"/>
      <c r="L52" s="35"/>
    </row>
    <row r="53" spans="2:12" ht="12.75" customHeight="1" x14ac:dyDescent="0.25"/>
    <row r="58" spans="2:12" ht="12.75" customHeight="1" x14ac:dyDescent="0.25"/>
    <row r="64" spans="2:12" ht="12.75" customHeight="1" x14ac:dyDescent="0.25"/>
    <row r="116" spans="4:11" x14ac:dyDescent="0.25">
      <c r="D116" s="37"/>
      <c r="E116" s="37"/>
      <c r="F116" s="37"/>
      <c r="G116" s="37"/>
      <c r="H116" s="37"/>
      <c r="I116" s="37"/>
      <c r="J116" s="37"/>
      <c r="K116" s="37"/>
    </row>
    <row r="117" spans="4:11" x14ac:dyDescent="0.25">
      <c r="D117" s="37"/>
      <c r="E117" s="37"/>
      <c r="F117" s="37"/>
      <c r="G117" s="37"/>
      <c r="H117" s="37"/>
      <c r="I117" s="37"/>
      <c r="J117" s="37"/>
      <c r="K117" s="37"/>
    </row>
    <row r="118" spans="4:11" x14ac:dyDescent="0.25">
      <c r="D118" s="37"/>
      <c r="E118" s="37"/>
      <c r="F118" s="37"/>
      <c r="G118" s="37"/>
      <c r="H118" s="37"/>
      <c r="I118" s="37"/>
      <c r="J118" s="37"/>
      <c r="K118" s="37"/>
    </row>
    <row r="119" spans="4:11" x14ac:dyDescent="0.25">
      <c r="D119" s="37"/>
      <c r="E119" s="37"/>
      <c r="F119" s="37"/>
      <c r="G119" s="37"/>
      <c r="H119" s="37"/>
      <c r="I119" s="37"/>
      <c r="J119" s="37"/>
      <c r="K119" s="37"/>
    </row>
    <row r="120" spans="4:11" x14ac:dyDescent="0.25">
      <c r="D120" s="37"/>
      <c r="E120" s="37"/>
      <c r="F120" s="37"/>
      <c r="G120" s="37"/>
      <c r="H120" s="37"/>
      <c r="I120" s="37"/>
      <c r="J120" s="37"/>
      <c r="K120" s="37"/>
    </row>
    <row r="121" spans="4:11" x14ac:dyDescent="0.25">
      <c r="D121" s="37"/>
      <c r="E121" s="37"/>
      <c r="F121" s="37"/>
      <c r="G121" s="37"/>
      <c r="H121" s="37"/>
      <c r="I121" s="37"/>
      <c r="J121" s="37"/>
      <c r="K121" s="37"/>
    </row>
    <row r="122" spans="4:11" x14ac:dyDescent="0.25">
      <c r="D122" s="37"/>
      <c r="E122" s="37"/>
      <c r="F122" s="37"/>
      <c r="G122" s="37"/>
      <c r="H122" s="37"/>
      <c r="I122" s="37"/>
      <c r="J122" s="37"/>
      <c r="K122" s="37"/>
    </row>
    <row r="123" spans="4:11" x14ac:dyDescent="0.25">
      <c r="D123" s="37"/>
      <c r="E123" s="37"/>
      <c r="F123" s="37"/>
      <c r="G123" s="37"/>
      <c r="H123" s="37"/>
      <c r="I123" s="37"/>
      <c r="J123" s="37"/>
      <c r="K123" s="37"/>
    </row>
    <row r="124" spans="4:11" x14ac:dyDescent="0.25">
      <c r="D124" s="37"/>
      <c r="E124" s="37"/>
      <c r="F124" s="37"/>
      <c r="G124" s="37"/>
      <c r="H124" s="37"/>
      <c r="I124" s="37"/>
      <c r="J124" s="37"/>
      <c r="K124" s="37"/>
    </row>
    <row r="125" spans="4:11" x14ac:dyDescent="0.25">
      <c r="D125" s="37"/>
      <c r="E125" s="37"/>
      <c r="F125" s="37"/>
      <c r="G125" s="37"/>
      <c r="H125" s="37"/>
      <c r="I125" s="37"/>
      <c r="J125" s="37"/>
      <c r="K125" s="37"/>
    </row>
    <row r="126" spans="4:11" x14ac:dyDescent="0.25">
      <c r="D126" s="37"/>
      <c r="E126" s="37"/>
      <c r="F126" s="37"/>
      <c r="G126" s="37"/>
      <c r="H126" s="37"/>
      <c r="I126" s="37"/>
      <c r="J126" s="37"/>
      <c r="K126" s="37"/>
    </row>
    <row r="127" spans="4:11" x14ac:dyDescent="0.25">
      <c r="D127" s="37"/>
      <c r="E127" s="37"/>
      <c r="F127" s="37"/>
      <c r="G127" s="37"/>
      <c r="H127" s="37"/>
      <c r="I127" s="37"/>
      <c r="J127" s="37"/>
      <c r="K127" s="37"/>
    </row>
    <row r="128" spans="4:11" x14ac:dyDescent="0.25">
      <c r="D128" s="37"/>
      <c r="E128" s="37"/>
      <c r="F128" s="37"/>
      <c r="G128" s="37"/>
      <c r="H128" s="37"/>
      <c r="I128" s="37"/>
      <c r="J128" s="37"/>
      <c r="K128" s="37"/>
    </row>
    <row r="129" spans="4:11" x14ac:dyDescent="0.25">
      <c r="D129" s="37"/>
      <c r="E129" s="37"/>
      <c r="F129" s="37"/>
      <c r="G129" s="37"/>
      <c r="H129" s="37"/>
      <c r="I129" s="37"/>
      <c r="J129" s="37"/>
      <c r="K129" s="37"/>
    </row>
    <row r="158" spans="4:11" x14ac:dyDescent="0.25">
      <c r="D158" s="37"/>
      <c r="E158" s="37"/>
      <c r="F158" s="37"/>
      <c r="G158" s="37"/>
      <c r="H158" s="37"/>
      <c r="I158" s="37"/>
      <c r="J158" s="37"/>
      <c r="K158" s="37"/>
    </row>
    <row r="159" spans="4:11" x14ac:dyDescent="0.25">
      <c r="D159" s="37"/>
      <c r="E159" s="37"/>
      <c r="F159" s="37"/>
      <c r="G159" s="37"/>
      <c r="H159" s="37"/>
      <c r="I159" s="37"/>
      <c r="J159" s="37"/>
      <c r="K159" s="37"/>
    </row>
    <row r="160" spans="4:11" x14ac:dyDescent="0.25">
      <c r="D160" s="37"/>
      <c r="E160" s="37"/>
      <c r="F160" s="37"/>
      <c r="G160" s="37"/>
      <c r="H160" s="37"/>
      <c r="I160" s="37"/>
      <c r="J160" s="37"/>
      <c r="K160" s="37"/>
    </row>
    <row r="161" spans="4:11" x14ac:dyDescent="0.25">
      <c r="D161" s="37"/>
      <c r="E161" s="37"/>
      <c r="F161" s="37"/>
      <c r="G161" s="37"/>
      <c r="H161" s="37"/>
      <c r="I161" s="37"/>
      <c r="J161" s="37"/>
      <c r="K161" s="37"/>
    </row>
    <row r="162" spans="4:11" x14ac:dyDescent="0.25">
      <c r="D162" s="37"/>
      <c r="E162" s="37"/>
      <c r="F162" s="37"/>
      <c r="G162" s="37"/>
      <c r="H162" s="37"/>
      <c r="I162" s="37"/>
      <c r="J162" s="37"/>
      <c r="K162" s="37"/>
    </row>
    <row r="163" spans="4:11" x14ac:dyDescent="0.25">
      <c r="D163" s="37"/>
      <c r="E163" s="37"/>
      <c r="F163" s="37"/>
      <c r="G163" s="37"/>
      <c r="H163" s="37"/>
      <c r="I163" s="37"/>
      <c r="J163" s="37"/>
      <c r="K163" s="37"/>
    </row>
    <row r="164" spans="4:11" x14ac:dyDescent="0.25">
      <c r="D164" s="37"/>
      <c r="E164" s="37"/>
      <c r="F164" s="37"/>
      <c r="G164" s="37"/>
      <c r="H164" s="37"/>
      <c r="I164" s="37"/>
      <c r="J164" s="37"/>
      <c r="K164" s="37"/>
    </row>
    <row r="165" spans="4:11" x14ac:dyDescent="0.25">
      <c r="D165" s="37"/>
      <c r="E165" s="37"/>
      <c r="F165" s="37"/>
      <c r="G165" s="37"/>
      <c r="H165" s="37"/>
      <c r="I165" s="37"/>
      <c r="J165" s="37"/>
      <c r="K165" s="37"/>
    </row>
    <row r="166" spans="4:11" x14ac:dyDescent="0.25">
      <c r="D166" s="37"/>
      <c r="E166" s="37"/>
      <c r="F166" s="37"/>
      <c r="G166" s="37"/>
      <c r="H166" s="37"/>
      <c r="I166" s="37"/>
      <c r="J166" s="37"/>
      <c r="K166" s="37"/>
    </row>
    <row r="167" spans="4:11" x14ac:dyDescent="0.25">
      <c r="D167" s="37"/>
      <c r="E167" s="37"/>
      <c r="F167" s="37"/>
      <c r="G167" s="37"/>
      <c r="H167" s="37"/>
      <c r="I167" s="37"/>
      <c r="J167" s="37"/>
      <c r="K167" s="37"/>
    </row>
    <row r="168" spans="4:11" x14ac:dyDescent="0.25">
      <c r="D168" s="37"/>
      <c r="E168" s="37"/>
      <c r="F168" s="37"/>
      <c r="G168" s="37"/>
      <c r="H168" s="37"/>
      <c r="I168" s="37"/>
      <c r="J168" s="37"/>
      <c r="K168" s="37"/>
    </row>
    <row r="169" spans="4:11" x14ac:dyDescent="0.25">
      <c r="D169" s="37"/>
      <c r="E169" s="37"/>
      <c r="F169" s="37"/>
      <c r="G169" s="37"/>
      <c r="H169" s="37"/>
      <c r="I169" s="37"/>
      <c r="J169" s="37"/>
      <c r="K169" s="37"/>
    </row>
    <row r="170" spans="4:11" x14ac:dyDescent="0.25">
      <c r="D170" s="37"/>
      <c r="E170" s="37"/>
      <c r="F170" s="37"/>
      <c r="G170" s="37"/>
      <c r="H170" s="37"/>
      <c r="I170" s="37"/>
      <c r="J170" s="37"/>
      <c r="K170" s="37"/>
    </row>
    <row r="171" spans="4:11" x14ac:dyDescent="0.25">
      <c r="D171" s="37"/>
      <c r="E171" s="37"/>
      <c r="F171" s="37"/>
      <c r="G171" s="37"/>
      <c r="H171" s="37"/>
      <c r="I171" s="37"/>
      <c r="J171" s="37"/>
      <c r="K171" s="37"/>
    </row>
    <row r="200" spans="4:11" x14ac:dyDescent="0.25">
      <c r="D200" s="37"/>
      <c r="E200" s="37"/>
      <c r="F200" s="37"/>
      <c r="G200" s="37"/>
      <c r="H200" s="37"/>
      <c r="I200" s="37"/>
      <c r="J200" s="37"/>
      <c r="K200" s="37"/>
    </row>
    <row r="201" spans="4:11" x14ac:dyDescent="0.25">
      <c r="D201" s="37"/>
      <c r="E201" s="37"/>
      <c r="F201" s="37"/>
      <c r="G201" s="37"/>
      <c r="H201" s="37"/>
      <c r="I201" s="37"/>
      <c r="J201" s="37"/>
      <c r="K201" s="37"/>
    </row>
    <row r="202" spans="4:11" x14ac:dyDescent="0.25">
      <c r="D202" s="37"/>
      <c r="E202" s="37"/>
      <c r="F202" s="37"/>
      <c r="G202" s="37"/>
      <c r="H202" s="37"/>
      <c r="I202" s="37"/>
      <c r="J202" s="37"/>
      <c r="K202" s="37"/>
    </row>
    <row r="203" spans="4:11" x14ac:dyDescent="0.25">
      <c r="D203" s="37"/>
      <c r="E203" s="37"/>
      <c r="F203" s="37"/>
      <c r="G203" s="37"/>
      <c r="H203" s="37"/>
      <c r="I203" s="37"/>
      <c r="J203" s="37"/>
      <c r="K203" s="37"/>
    </row>
    <row r="204" spans="4:11" x14ac:dyDescent="0.25">
      <c r="D204" s="37"/>
      <c r="E204" s="37"/>
      <c r="F204" s="37"/>
      <c r="G204" s="37"/>
      <c r="H204" s="37"/>
      <c r="I204" s="37"/>
      <c r="J204" s="37"/>
      <c r="K204" s="37"/>
    </row>
    <row r="205" spans="4:11" x14ac:dyDescent="0.25">
      <c r="D205" s="37"/>
      <c r="E205" s="37"/>
      <c r="F205" s="37"/>
      <c r="G205" s="37"/>
      <c r="H205" s="37"/>
      <c r="I205" s="37"/>
      <c r="J205" s="37"/>
      <c r="K205" s="37"/>
    </row>
    <row r="206" spans="4:11" x14ac:dyDescent="0.25">
      <c r="D206" s="37"/>
      <c r="E206" s="37"/>
      <c r="F206" s="37"/>
      <c r="G206" s="37"/>
      <c r="H206" s="37"/>
      <c r="I206" s="37"/>
      <c r="J206" s="37"/>
      <c r="K206" s="37"/>
    </row>
    <row r="207" spans="4:11" x14ac:dyDescent="0.25">
      <c r="D207" s="37"/>
      <c r="E207" s="37"/>
      <c r="F207" s="37"/>
      <c r="G207" s="37"/>
      <c r="H207" s="37"/>
      <c r="I207" s="37"/>
      <c r="J207" s="37"/>
      <c r="K207" s="37"/>
    </row>
    <row r="208" spans="4:11" x14ac:dyDescent="0.25">
      <c r="D208" s="37"/>
      <c r="E208" s="37"/>
      <c r="F208" s="37"/>
      <c r="G208" s="37"/>
      <c r="H208" s="37"/>
      <c r="I208" s="37"/>
      <c r="J208" s="37"/>
      <c r="K208" s="37"/>
    </row>
    <row r="209" spans="4:11" x14ac:dyDescent="0.25">
      <c r="D209" s="37"/>
      <c r="E209" s="37"/>
      <c r="F209" s="37"/>
      <c r="G209" s="37"/>
      <c r="H209" s="37"/>
      <c r="I209" s="37"/>
      <c r="J209" s="37"/>
      <c r="K209" s="37"/>
    </row>
    <row r="210" spans="4:11" x14ac:dyDescent="0.25">
      <c r="D210" s="37"/>
      <c r="E210" s="37"/>
      <c r="F210" s="37"/>
      <c r="G210" s="37"/>
      <c r="H210" s="37"/>
      <c r="I210" s="37"/>
      <c r="J210" s="37"/>
      <c r="K210" s="37"/>
    </row>
    <row r="211" spans="4:11" x14ac:dyDescent="0.25">
      <c r="D211" s="37"/>
      <c r="E211" s="37"/>
      <c r="F211" s="37"/>
      <c r="G211" s="37"/>
      <c r="H211" s="37"/>
      <c r="I211" s="37"/>
      <c r="J211" s="37"/>
      <c r="K211" s="37"/>
    </row>
    <row r="212" spans="4:11" x14ac:dyDescent="0.25">
      <c r="D212" s="37"/>
      <c r="E212" s="37"/>
      <c r="F212" s="37"/>
      <c r="G212" s="37"/>
      <c r="H212" s="37"/>
      <c r="I212" s="37"/>
      <c r="J212" s="37"/>
      <c r="K212" s="37"/>
    </row>
    <row r="213" spans="4:11" x14ac:dyDescent="0.25">
      <c r="D213" s="37"/>
      <c r="E213" s="37"/>
      <c r="F213" s="37"/>
      <c r="G213" s="37"/>
      <c r="H213" s="37"/>
      <c r="I213" s="37"/>
      <c r="J213" s="37"/>
      <c r="K213" s="37"/>
    </row>
    <row r="242" spans="4:11" x14ac:dyDescent="0.25">
      <c r="D242" s="37"/>
      <c r="E242" s="37"/>
      <c r="F242" s="37"/>
      <c r="G242" s="37"/>
      <c r="H242" s="37"/>
      <c r="I242" s="37"/>
      <c r="J242" s="37"/>
      <c r="K242" s="37"/>
    </row>
    <row r="243" spans="4:11" x14ac:dyDescent="0.25">
      <c r="D243" s="37"/>
      <c r="E243" s="37"/>
      <c r="F243" s="37"/>
      <c r="G243" s="37"/>
      <c r="H243" s="37"/>
      <c r="I243" s="37"/>
      <c r="J243" s="37"/>
      <c r="K243" s="37"/>
    </row>
    <row r="244" spans="4:11" x14ac:dyDescent="0.25">
      <c r="D244" s="37"/>
      <c r="E244" s="37"/>
      <c r="F244" s="37"/>
      <c r="G244" s="37"/>
      <c r="H244" s="37"/>
      <c r="I244" s="37"/>
      <c r="J244" s="37"/>
      <c r="K244" s="37"/>
    </row>
    <row r="245" spans="4:11" x14ac:dyDescent="0.25">
      <c r="D245" s="37"/>
      <c r="E245" s="37"/>
      <c r="F245" s="37"/>
      <c r="G245" s="37"/>
      <c r="H245" s="37"/>
      <c r="I245" s="37"/>
      <c r="J245" s="37"/>
      <c r="K245" s="37"/>
    </row>
    <row r="246" spans="4:11" x14ac:dyDescent="0.25">
      <c r="D246" s="37"/>
      <c r="E246" s="37"/>
      <c r="F246" s="37"/>
      <c r="G246" s="37"/>
      <c r="H246" s="37"/>
      <c r="I246" s="37"/>
      <c r="J246" s="37"/>
      <c r="K246" s="37"/>
    </row>
    <row r="247" spans="4:11" x14ac:dyDescent="0.25">
      <c r="D247" s="37"/>
      <c r="E247" s="37"/>
      <c r="F247" s="37"/>
      <c r="G247" s="37"/>
      <c r="H247" s="37"/>
      <c r="I247" s="37"/>
      <c r="J247" s="37"/>
      <c r="K247" s="37"/>
    </row>
    <row r="248" spans="4:11" x14ac:dyDescent="0.25">
      <c r="D248" s="37"/>
      <c r="E248" s="37"/>
      <c r="F248" s="37"/>
      <c r="G248" s="37"/>
      <c r="H248" s="37"/>
      <c r="I248" s="37"/>
      <c r="J248" s="37"/>
      <c r="K248" s="37"/>
    </row>
    <row r="249" spans="4:11" x14ac:dyDescent="0.25">
      <c r="D249" s="37"/>
      <c r="E249" s="37"/>
      <c r="F249" s="37"/>
      <c r="G249" s="37"/>
      <c r="H249" s="37"/>
      <c r="I249" s="37"/>
      <c r="J249" s="37"/>
      <c r="K249" s="37"/>
    </row>
    <row r="250" spans="4:11" x14ac:dyDescent="0.25">
      <c r="D250" s="37"/>
      <c r="E250" s="37"/>
      <c r="F250" s="37"/>
      <c r="G250" s="37"/>
      <c r="H250" s="37"/>
      <c r="I250" s="37"/>
      <c r="J250" s="37"/>
      <c r="K250" s="37"/>
    </row>
    <row r="251" spans="4:11" x14ac:dyDescent="0.25">
      <c r="D251" s="37"/>
      <c r="E251" s="37"/>
      <c r="F251" s="37"/>
      <c r="G251" s="37"/>
      <c r="H251" s="37"/>
      <c r="I251" s="37"/>
      <c r="J251" s="37"/>
      <c r="K251" s="37"/>
    </row>
    <row r="252" spans="4:11" x14ac:dyDescent="0.25">
      <c r="D252" s="37"/>
      <c r="E252" s="37"/>
      <c r="F252" s="37"/>
      <c r="G252" s="37"/>
      <c r="H252" s="37"/>
      <c r="I252" s="37"/>
      <c r="J252" s="37"/>
      <c r="K252" s="37"/>
    </row>
    <row r="253" spans="4:11" x14ac:dyDescent="0.25">
      <c r="D253" s="37"/>
      <c r="E253" s="37"/>
      <c r="F253" s="37"/>
      <c r="G253" s="37"/>
      <c r="H253" s="37"/>
      <c r="I253" s="37"/>
      <c r="J253" s="37"/>
      <c r="K253" s="37"/>
    </row>
    <row r="254" spans="4:11" x14ac:dyDescent="0.25">
      <c r="D254" s="37"/>
      <c r="E254" s="37"/>
      <c r="F254" s="37"/>
      <c r="G254" s="37"/>
      <c r="H254" s="37"/>
      <c r="I254" s="37"/>
      <c r="J254" s="37"/>
      <c r="K254" s="37"/>
    </row>
    <row r="255" spans="4:11" x14ac:dyDescent="0.25">
      <c r="D255" s="37"/>
      <c r="E255" s="37"/>
      <c r="F255" s="37"/>
      <c r="G255" s="37"/>
      <c r="H255" s="37"/>
      <c r="I255" s="37"/>
      <c r="J255" s="37"/>
      <c r="K255" s="37"/>
    </row>
  </sheetData>
  <mergeCells count="43">
    <mergeCell ref="I13:I16"/>
    <mergeCell ref="K13:K16"/>
    <mergeCell ref="G10:G12"/>
    <mergeCell ref="I10:I12"/>
    <mergeCell ref="K10:K12"/>
    <mergeCell ref="E18:E19"/>
    <mergeCell ref="G18:G19"/>
    <mergeCell ref="E13:E16"/>
    <mergeCell ref="F13:F16"/>
    <mergeCell ref="G13:G16"/>
    <mergeCell ref="I29:I32"/>
    <mergeCell ref="J29:J32"/>
    <mergeCell ref="K29:K32"/>
    <mergeCell ref="H25:H28"/>
    <mergeCell ref="I25:I28"/>
    <mergeCell ref="J25:J28"/>
    <mergeCell ref="K25:K28"/>
    <mergeCell ref="H29:H32"/>
    <mergeCell ref="F26:F28"/>
    <mergeCell ref="G26:G28"/>
    <mergeCell ref="D29:D32"/>
    <mergeCell ref="E29:E32"/>
    <mergeCell ref="F29:F32"/>
    <mergeCell ref="G29:G32"/>
    <mergeCell ref="J3:K3"/>
    <mergeCell ref="D2:K2"/>
    <mergeCell ref="B5:B8"/>
    <mergeCell ref="B9:B12"/>
    <mergeCell ref="D3:E3"/>
    <mergeCell ref="F3:G3"/>
    <mergeCell ref="H3:I3"/>
    <mergeCell ref="H5:H8"/>
    <mergeCell ref="I5:I8"/>
    <mergeCell ref="J5:J8"/>
    <mergeCell ref="K5:K8"/>
    <mergeCell ref="F6:F8"/>
    <mergeCell ref="G6:G8"/>
    <mergeCell ref="E10:E11"/>
    <mergeCell ref="B29:B32"/>
    <mergeCell ref="B13:B16"/>
    <mergeCell ref="B17:B20"/>
    <mergeCell ref="B21:B24"/>
    <mergeCell ref="B25:B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57"/>
  <sheetViews>
    <sheetView topLeftCell="A4" zoomScale="70" zoomScaleNormal="70" workbookViewId="0">
      <selection activeCell="S11" sqref="S11"/>
    </sheetView>
  </sheetViews>
  <sheetFormatPr defaultColWidth="9.140625" defaultRowHeight="12.75" x14ac:dyDescent="0.25"/>
  <cols>
    <col min="1" max="1" width="3.28515625" style="35" bestFit="1" customWidth="1"/>
    <col min="2" max="2" width="26.85546875" style="35" bestFit="1" customWidth="1"/>
    <col min="3" max="3" width="11.85546875" style="35" customWidth="1"/>
    <col min="4" max="5" width="6.85546875" style="33" customWidth="1"/>
    <col min="6" max="6" width="3.7109375" style="33" bestFit="1" customWidth="1"/>
    <col min="7" max="7" width="3.7109375" style="33" customWidth="1"/>
    <col min="8" max="8" width="5.28515625" style="33" bestFit="1" customWidth="1"/>
    <col min="9" max="9" width="5.28515625" style="33" customWidth="1"/>
    <col min="10" max="10" width="5.28515625" style="33" bestFit="1" customWidth="1"/>
    <col min="11" max="11" width="5.28515625" style="33" customWidth="1"/>
    <col min="12" max="12" width="5.28515625" style="33" bestFit="1" customWidth="1"/>
    <col min="13" max="15" width="5.28515625" style="33" customWidth="1"/>
    <col min="16" max="16" width="4" style="33" bestFit="1" customWidth="1"/>
    <col min="17" max="17" width="2" style="54" customWidth="1"/>
    <col min="18" max="18" width="3.7109375" style="33" customWidth="1"/>
    <col min="19" max="19" width="5.42578125" style="33" customWidth="1"/>
    <col min="20" max="20" width="10.5703125" style="33" customWidth="1"/>
    <col min="21" max="16384" width="9.140625" style="33"/>
  </cols>
  <sheetData>
    <row r="1" spans="1:22" ht="15.75" thickBot="1" x14ac:dyDescent="0.3"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22" ht="15.75" customHeight="1" x14ac:dyDescent="0.25">
      <c r="D2" s="315" t="s">
        <v>67</v>
      </c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7"/>
      <c r="P2" s="16"/>
      <c r="T2" s="55"/>
    </row>
    <row r="3" spans="1:22" ht="103.5" customHeight="1" x14ac:dyDescent="0.25">
      <c r="B3" s="59" t="s">
        <v>54</v>
      </c>
      <c r="C3" s="55">
        <f>12*28</f>
        <v>336</v>
      </c>
      <c r="D3" s="318" t="s">
        <v>44</v>
      </c>
      <c r="E3" s="313"/>
      <c r="F3" s="313" t="s">
        <v>45</v>
      </c>
      <c r="G3" s="313"/>
      <c r="H3" s="313" t="s">
        <v>46</v>
      </c>
      <c r="I3" s="313"/>
      <c r="J3" s="319" t="s">
        <v>47</v>
      </c>
      <c r="K3" s="319"/>
      <c r="L3" s="313" t="s">
        <v>48</v>
      </c>
      <c r="M3" s="313"/>
      <c r="N3" s="313" t="s">
        <v>66</v>
      </c>
      <c r="O3" s="314"/>
      <c r="P3" s="3"/>
      <c r="T3" s="59" t="s">
        <v>55</v>
      </c>
      <c r="U3" s="47">
        <f>P34</f>
        <v>60</v>
      </c>
      <c r="V3" s="33">
        <f>U3*10</f>
        <v>600</v>
      </c>
    </row>
    <row r="4" spans="1:22" ht="95.25" customHeight="1" thickBot="1" x14ac:dyDescent="0.3">
      <c r="B4" s="115" t="s">
        <v>60</v>
      </c>
      <c r="C4" s="115" t="s">
        <v>61</v>
      </c>
      <c r="D4" s="134" t="s">
        <v>74</v>
      </c>
      <c r="E4" s="135" t="s">
        <v>195</v>
      </c>
      <c r="F4" s="136" t="s">
        <v>74</v>
      </c>
      <c r="G4" s="135" t="s">
        <v>195</v>
      </c>
      <c r="H4" s="136" t="s">
        <v>74</v>
      </c>
      <c r="I4" s="135" t="s">
        <v>195</v>
      </c>
      <c r="J4" s="136" t="s">
        <v>74</v>
      </c>
      <c r="K4" s="135" t="s">
        <v>195</v>
      </c>
      <c r="L4" s="136" t="s">
        <v>74</v>
      </c>
      <c r="M4" s="135" t="s">
        <v>195</v>
      </c>
      <c r="N4" s="136" t="s">
        <v>74</v>
      </c>
      <c r="O4" s="137" t="s">
        <v>195</v>
      </c>
      <c r="P4" s="3"/>
      <c r="T4" s="59"/>
      <c r="U4" s="3"/>
    </row>
    <row r="5" spans="1:22" x14ac:dyDescent="0.2">
      <c r="B5" s="265" t="s">
        <v>8</v>
      </c>
      <c r="C5" s="99" t="s">
        <v>16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1:22" ht="15" x14ac:dyDescent="0.2">
      <c r="A6" s="38"/>
      <c r="B6" s="265"/>
      <c r="C6" s="99" t="s">
        <v>17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R6" s="15"/>
      <c r="S6" s="3" t="s">
        <v>36</v>
      </c>
    </row>
    <row r="7" spans="1:22" ht="15" x14ac:dyDescent="0.25">
      <c r="B7" s="265"/>
      <c r="C7" s="99" t="s">
        <v>18</v>
      </c>
      <c r="D7" s="277" t="s">
        <v>0</v>
      </c>
      <c r="E7" s="264" t="s">
        <v>0</v>
      </c>
      <c r="F7" s="264" t="s">
        <v>0</v>
      </c>
      <c r="G7" s="264" t="s">
        <v>0</v>
      </c>
      <c r="H7" s="264" t="s">
        <v>0</v>
      </c>
      <c r="I7" s="264" t="s">
        <v>0</v>
      </c>
      <c r="J7" s="264" t="s">
        <v>0</v>
      </c>
      <c r="K7" s="264" t="s">
        <v>0</v>
      </c>
      <c r="L7" s="264" t="s">
        <v>0</v>
      </c>
      <c r="M7" s="264" t="s">
        <v>0</v>
      </c>
      <c r="N7" s="264" t="s">
        <v>0</v>
      </c>
      <c r="O7" s="264" t="s">
        <v>0</v>
      </c>
      <c r="P7"/>
      <c r="R7" s="15"/>
      <c r="S7" s="15"/>
    </row>
    <row r="8" spans="1:22" ht="15" x14ac:dyDescent="0.25">
      <c r="B8" s="265"/>
      <c r="C8" s="99" t="s">
        <v>51</v>
      </c>
      <c r="D8" s="277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/>
      <c r="R8" s="21">
        <v>1</v>
      </c>
      <c r="S8" s="21" t="s">
        <v>92</v>
      </c>
    </row>
    <row r="9" spans="1:22" ht="15" x14ac:dyDescent="0.25">
      <c r="B9" s="266" t="s">
        <v>9</v>
      </c>
      <c r="C9" s="99" t="s">
        <v>16</v>
      </c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/>
      <c r="R9" s="21">
        <v>2</v>
      </c>
      <c r="S9" s="21" t="s">
        <v>238</v>
      </c>
    </row>
    <row r="10" spans="1:22" ht="15" x14ac:dyDescent="0.25">
      <c r="B10" s="267"/>
      <c r="C10" s="99" t="s">
        <v>17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R10" s="21">
        <v>3</v>
      </c>
      <c r="S10" s="21" t="s">
        <v>93</v>
      </c>
    </row>
    <row r="11" spans="1:22" ht="15" x14ac:dyDescent="0.25">
      <c r="B11" s="267"/>
      <c r="C11" s="99" t="s">
        <v>18</v>
      </c>
      <c r="D11" s="162"/>
      <c r="E11" s="143" t="s">
        <v>0</v>
      </c>
      <c r="F11" s="162"/>
      <c r="G11" s="143" t="s">
        <v>0</v>
      </c>
      <c r="H11" s="162"/>
      <c r="I11" s="143" t="s">
        <v>0</v>
      </c>
      <c r="J11" s="162"/>
      <c r="K11" s="143" t="s">
        <v>0</v>
      </c>
      <c r="L11" s="162"/>
      <c r="M11" s="143" t="s">
        <v>0</v>
      </c>
      <c r="N11" s="162"/>
      <c r="O11" s="143" t="s">
        <v>0</v>
      </c>
      <c r="R11" s="21">
        <v>4</v>
      </c>
      <c r="S11" s="21" t="s">
        <v>94</v>
      </c>
    </row>
    <row r="12" spans="1:22" ht="15" x14ac:dyDescent="0.25">
      <c r="B12" s="267"/>
      <c r="C12" s="99" t="s">
        <v>51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R12"/>
    </row>
    <row r="13" spans="1:22" x14ac:dyDescent="0.2">
      <c r="B13" s="266" t="s">
        <v>53</v>
      </c>
      <c r="C13" s="99" t="s">
        <v>16</v>
      </c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</row>
    <row r="14" spans="1:22" ht="15" x14ac:dyDescent="0.2">
      <c r="B14" s="267"/>
      <c r="C14" s="99" t="s">
        <v>17</v>
      </c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S14" s="3" t="s">
        <v>162</v>
      </c>
    </row>
    <row r="15" spans="1:22" x14ac:dyDescent="0.2">
      <c r="B15" s="267"/>
      <c r="C15" s="99" t="s">
        <v>18</v>
      </c>
      <c r="D15" s="277" t="s">
        <v>0</v>
      </c>
      <c r="E15" s="264" t="s">
        <v>0</v>
      </c>
      <c r="F15" s="264" t="s">
        <v>0</v>
      </c>
      <c r="G15" s="264" t="s">
        <v>0</v>
      </c>
      <c r="H15" s="264" t="s">
        <v>0</v>
      </c>
      <c r="I15" s="264" t="s">
        <v>0</v>
      </c>
      <c r="J15" s="264" t="s">
        <v>0</v>
      </c>
      <c r="K15" s="264" t="s">
        <v>0</v>
      </c>
      <c r="L15" s="264" t="s">
        <v>0</v>
      </c>
      <c r="M15" s="264" t="s">
        <v>0</v>
      </c>
      <c r="N15" s="264" t="s">
        <v>0</v>
      </c>
      <c r="O15" s="264" t="s">
        <v>0</v>
      </c>
    </row>
    <row r="16" spans="1:22" ht="15" x14ac:dyDescent="0.2">
      <c r="B16" s="267"/>
      <c r="C16" s="99" t="s">
        <v>51</v>
      </c>
      <c r="D16" s="277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S16" s="218" t="s">
        <v>212</v>
      </c>
    </row>
    <row r="17" spans="2:15" x14ac:dyDescent="0.2">
      <c r="B17" s="266" t="s">
        <v>182</v>
      </c>
      <c r="C17" s="99" t="s">
        <v>16</v>
      </c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</row>
    <row r="18" spans="2:15" x14ac:dyDescent="0.2">
      <c r="B18" s="267"/>
      <c r="C18" s="99" t="s">
        <v>17</v>
      </c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</row>
    <row r="19" spans="2:15" x14ac:dyDescent="0.2">
      <c r="B19" s="267"/>
      <c r="C19" s="99" t="s">
        <v>18</v>
      </c>
      <c r="D19" s="162"/>
      <c r="E19" s="143" t="s">
        <v>0</v>
      </c>
      <c r="F19" s="162"/>
      <c r="G19" s="143" t="s">
        <v>0</v>
      </c>
      <c r="H19" s="162"/>
      <c r="I19" s="143" t="s">
        <v>0</v>
      </c>
      <c r="J19" s="162"/>
      <c r="K19" s="143" t="s">
        <v>0</v>
      </c>
      <c r="L19" s="162"/>
      <c r="M19" s="143" t="s">
        <v>0</v>
      </c>
      <c r="N19" s="162"/>
      <c r="O19" s="143" t="s">
        <v>0</v>
      </c>
    </row>
    <row r="20" spans="2:15" x14ac:dyDescent="0.2">
      <c r="B20" s="284"/>
      <c r="C20" s="99" t="s">
        <v>51</v>
      </c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</row>
    <row r="21" spans="2:15" x14ac:dyDescent="0.2">
      <c r="B21" s="266" t="s">
        <v>183</v>
      </c>
      <c r="C21" s="99" t="s">
        <v>16</v>
      </c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</row>
    <row r="22" spans="2:15" x14ac:dyDescent="0.2">
      <c r="B22" s="267"/>
      <c r="C22" s="99" t="s">
        <v>17</v>
      </c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</row>
    <row r="23" spans="2:15" x14ac:dyDescent="0.2">
      <c r="B23" s="267"/>
      <c r="C23" s="99" t="s">
        <v>18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</row>
    <row r="24" spans="2:15" x14ac:dyDescent="0.2">
      <c r="B24" s="284"/>
      <c r="C24" s="99" t="s">
        <v>51</v>
      </c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</row>
    <row r="25" spans="2:15" ht="12.75" customHeight="1" x14ac:dyDescent="0.2">
      <c r="B25" s="265" t="s">
        <v>184</v>
      </c>
      <c r="C25" s="99" t="s">
        <v>16</v>
      </c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</row>
    <row r="26" spans="2:15" x14ac:dyDescent="0.2">
      <c r="B26" s="265"/>
      <c r="C26" s="99" t="s">
        <v>17</v>
      </c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</row>
    <row r="27" spans="2:15" x14ac:dyDescent="0.2">
      <c r="B27" s="265"/>
      <c r="C27" s="99" t="s">
        <v>18</v>
      </c>
      <c r="D27" s="277" t="s">
        <v>0</v>
      </c>
      <c r="E27" s="264" t="s">
        <v>0</v>
      </c>
      <c r="F27" s="264" t="s">
        <v>0</v>
      </c>
      <c r="G27" s="264" t="s">
        <v>0</v>
      </c>
      <c r="H27" s="264" t="s">
        <v>0</v>
      </c>
      <c r="I27" s="264" t="s">
        <v>0</v>
      </c>
      <c r="J27" s="264" t="s">
        <v>0</v>
      </c>
      <c r="K27" s="264" t="s">
        <v>0</v>
      </c>
      <c r="L27" s="264" t="s">
        <v>0</v>
      </c>
      <c r="M27" s="264" t="s">
        <v>0</v>
      </c>
      <c r="N27" s="264" t="s">
        <v>0</v>
      </c>
      <c r="O27" s="264" t="s">
        <v>0</v>
      </c>
    </row>
    <row r="28" spans="2:15" x14ac:dyDescent="0.2">
      <c r="B28" s="265"/>
      <c r="C28" s="99" t="s">
        <v>51</v>
      </c>
      <c r="D28" s="277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</row>
    <row r="29" spans="2:15" ht="15" customHeight="1" x14ac:dyDescent="0.2">
      <c r="B29" s="265" t="s">
        <v>294</v>
      </c>
      <c r="C29" s="99" t="s">
        <v>16</v>
      </c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</row>
    <row r="30" spans="2:15" x14ac:dyDescent="0.2">
      <c r="B30" s="265"/>
      <c r="C30" s="99" t="s">
        <v>17</v>
      </c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</row>
    <row r="31" spans="2:15" ht="15" customHeight="1" x14ac:dyDescent="0.2">
      <c r="B31" s="265"/>
      <c r="C31" s="99" t="s">
        <v>18</v>
      </c>
      <c r="D31" s="277" t="s">
        <v>0</v>
      </c>
      <c r="E31" s="264" t="s">
        <v>0</v>
      </c>
      <c r="F31" s="264" t="s">
        <v>0</v>
      </c>
      <c r="G31" s="264" t="s">
        <v>0</v>
      </c>
      <c r="H31" s="264" t="s">
        <v>0</v>
      </c>
      <c r="I31" s="264" t="s">
        <v>0</v>
      </c>
      <c r="J31" s="264" t="s">
        <v>0</v>
      </c>
      <c r="K31" s="264" t="s">
        <v>0</v>
      </c>
      <c r="L31" s="264" t="s">
        <v>0</v>
      </c>
      <c r="M31" s="264" t="s">
        <v>0</v>
      </c>
      <c r="N31" s="264" t="s">
        <v>0</v>
      </c>
      <c r="O31" s="264" t="s">
        <v>0</v>
      </c>
    </row>
    <row r="32" spans="2:15" x14ac:dyDescent="0.2">
      <c r="B32" s="265"/>
      <c r="C32" s="99" t="s">
        <v>51</v>
      </c>
      <c r="D32" s="277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</row>
    <row r="33" spans="2:16" ht="15" customHeight="1" x14ac:dyDescent="0.2">
      <c r="B33" s="127"/>
      <c r="C33" s="126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</row>
    <row r="34" spans="2:16" x14ac:dyDescent="0.25">
      <c r="B34" s="127"/>
      <c r="C34" s="35" t="s">
        <v>68</v>
      </c>
      <c r="D34" s="121">
        <f>COUNTA(D5:D32)</f>
        <v>4</v>
      </c>
      <c r="E34" s="193">
        <f t="shared" ref="E34:O34" si="0">COUNTA(E5:E32)</f>
        <v>6</v>
      </c>
      <c r="F34" s="193">
        <f t="shared" si="0"/>
        <v>4</v>
      </c>
      <c r="G34" s="193">
        <f t="shared" si="0"/>
        <v>6</v>
      </c>
      <c r="H34" s="193">
        <f t="shared" si="0"/>
        <v>4</v>
      </c>
      <c r="I34" s="193">
        <f t="shared" si="0"/>
        <v>6</v>
      </c>
      <c r="J34" s="193">
        <f t="shared" si="0"/>
        <v>4</v>
      </c>
      <c r="K34" s="193">
        <f t="shared" si="0"/>
        <v>6</v>
      </c>
      <c r="L34" s="193">
        <f t="shared" si="0"/>
        <v>4</v>
      </c>
      <c r="M34" s="193">
        <f t="shared" si="0"/>
        <v>6</v>
      </c>
      <c r="N34" s="193">
        <f t="shared" si="0"/>
        <v>4</v>
      </c>
      <c r="O34" s="193">
        <f t="shared" si="0"/>
        <v>6</v>
      </c>
      <c r="P34" s="33">
        <f>SUM(D34:O34)</f>
        <v>60</v>
      </c>
    </row>
    <row r="35" spans="2:16" x14ac:dyDescent="0.2">
      <c r="B35" s="127"/>
      <c r="C35" s="126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</row>
    <row r="36" spans="2:16" x14ac:dyDescent="0.2">
      <c r="B36" s="127"/>
      <c r="C36" s="126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2:16" x14ac:dyDescent="0.2">
      <c r="B37" s="127"/>
      <c r="C37" s="12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</row>
    <row r="38" spans="2:16" x14ac:dyDescent="0.2">
      <c r="B38" s="127"/>
      <c r="C38" s="123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2:16" x14ac:dyDescent="0.2">
      <c r="B39" s="127"/>
      <c r="C39" s="123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2:16" x14ac:dyDescent="0.2">
      <c r="B40" s="127"/>
      <c r="C40" s="123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2:16" x14ac:dyDescent="0.2">
      <c r="B41" s="127"/>
      <c r="C41" s="12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</row>
    <row r="42" spans="2:16" x14ac:dyDescent="0.2">
      <c r="B42" s="127"/>
      <c r="C42" s="12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</row>
    <row r="43" spans="2:16" x14ac:dyDescent="0.2">
      <c r="B43" s="127"/>
      <c r="C43" s="123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2:16" x14ac:dyDescent="0.2">
      <c r="B44" s="127"/>
      <c r="C44" s="123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  <row r="45" spans="2:16" ht="12.75" customHeight="1" x14ac:dyDescent="0.2">
      <c r="B45" s="127"/>
      <c r="C45" s="12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</row>
    <row r="46" spans="2:16" x14ac:dyDescent="0.2">
      <c r="B46" s="127"/>
      <c r="C46" s="12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</row>
    <row r="47" spans="2:16" x14ac:dyDescent="0.2">
      <c r="B47" s="127"/>
      <c r="C47" s="123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2:16" x14ac:dyDescent="0.2">
      <c r="B48" s="127"/>
      <c r="C48" s="123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</row>
    <row r="49" spans="2:16" x14ac:dyDescent="0.2">
      <c r="B49" s="127"/>
      <c r="C49" s="12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</row>
    <row r="50" spans="2:16" x14ac:dyDescent="0.2">
      <c r="B50" s="127"/>
      <c r="C50" s="12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</row>
    <row r="51" spans="2:16" ht="12.75" customHeight="1" x14ac:dyDescent="0.2">
      <c r="B51" s="127"/>
      <c r="C51" s="123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</row>
    <row r="52" spans="2:16" x14ac:dyDescent="0.2">
      <c r="B52" s="127"/>
      <c r="C52" s="123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4" spans="2:16" x14ac:dyDescent="0.25">
      <c r="D54" s="33">
        <v>10</v>
      </c>
      <c r="F54" s="33">
        <v>10</v>
      </c>
      <c r="H54" s="33">
        <v>10</v>
      </c>
      <c r="J54" s="33">
        <v>10</v>
      </c>
      <c r="L54" s="33">
        <v>10</v>
      </c>
      <c r="P54" s="33">
        <f>SUM(D54:L54)</f>
        <v>50</v>
      </c>
    </row>
    <row r="57" spans="2:16" ht="12.75" customHeight="1" x14ac:dyDescent="0.25"/>
  </sheetData>
  <mergeCells count="62">
    <mergeCell ref="N31:N32"/>
    <mergeCell ref="O31:O32"/>
    <mergeCell ref="I31:I32"/>
    <mergeCell ref="J31:J32"/>
    <mergeCell ref="K31:K32"/>
    <mergeCell ref="L31:L32"/>
    <mergeCell ref="M31:M32"/>
    <mergeCell ref="D31:D32"/>
    <mergeCell ref="E31:E32"/>
    <mergeCell ref="F31:F32"/>
    <mergeCell ref="G31:G32"/>
    <mergeCell ref="H31:H32"/>
    <mergeCell ref="N15:N16"/>
    <mergeCell ref="O15:O16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I15:I16"/>
    <mergeCell ref="J15:J16"/>
    <mergeCell ref="K15:K16"/>
    <mergeCell ref="L15:L16"/>
    <mergeCell ref="M15:M16"/>
    <mergeCell ref="D15:D16"/>
    <mergeCell ref="E15:E16"/>
    <mergeCell ref="F15:F16"/>
    <mergeCell ref="G15:G16"/>
    <mergeCell ref="H15:H16"/>
    <mergeCell ref="K7:K8"/>
    <mergeCell ref="L7:L8"/>
    <mergeCell ref="M7:M8"/>
    <mergeCell ref="N7:N8"/>
    <mergeCell ref="O7:O8"/>
    <mergeCell ref="F7:F8"/>
    <mergeCell ref="G7:G8"/>
    <mergeCell ref="H7:H8"/>
    <mergeCell ref="I7:I8"/>
    <mergeCell ref="J7:J8"/>
    <mergeCell ref="B29:B32"/>
    <mergeCell ref="L3:M3"/>
    <mergeCell ref="N3:O3"/>
    <mergeCell ref="D2:O2"/>
    <mergeCell ref="B25:B28"/>
    <mergeCell ref="D3:E3"/>
    <mergeCell ref="F3:G3"/>
    <mergeCell ref="H3:I3"/>
    <mergeCell ref="J3:K3"/>
    <mergeCell ref="B5:B8"/>
    <mergeCell ref="B9:B12"/>
    <mergeCell ref="B13:B16"/>
    <mergeCell ref="B17:B20"/>
    <mergeCell ref="B21:B24"/>
    <mergeCell ref="D7:D8"/>
    <mergeCell ref="E7:E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2"/>
  <sheetViews>
    <sheetView topLeftCell="A4" zoomScale="70" zoomScaleNormal="70" workbookViewId="0">
      <selection activeCell="R34" sqref="R34"/>
    </sheetView>
  </sheetViews>
  <sheetFormatPr defaultColWidth="9.140625" defaultRowHeight="12.75" x14ac:dyDescent="0.25"/>
  <cols>
    <col min="1" max="1" width="3.28515625" style="35" customWidth="1"/>
    <col min="2" max="2" width="3.28515625" style="35" bestFit="1" customWidth="1"/>
    <col min="3" max="3" width="26.42578125" style="35" customWidth="1"/>
    <col min="4" max="4" width="11.7109375" style="35" bestFit="1" customWidth="1"/>
    <col min="5" max="5" width="7.7109375" style="33" customWidth="1"/>
    <col min="6" max="6" width="5.85546875" style="33" customWidth="1"/>
    <col min="7" max="7" width="3.7109375" style="33" customWidth="1"/>
    <col min="8" max="8" width="6.5703125" style="33" customWidth="1"/>
    <col min="9" max="9" width="6.28515625" style="33" customWidth="1"/>
    <col min="10" max="10" width="7.140625" style="33" customWidth="1"/>
    <col min="11" max="11" width="7.42578125" style="33" customWidth="1"/>
    <col min="12" max="12" width="7" style="33" customWidth="1"/>
    <col min="13" max="13" width="8.5703125" style="33" customWidth="1"/>
    <col min="14" max="14" width="7.85546875" style="33" customWidth="1"/>
    <col min="15" max="15" width="4.85546875" style="35" customWidth="1"/>
    <col min="16" max="16" width="4.42578125" style="37" customWidth="1"/>
    <col min="17" max="17" width="3.7109375" style="33" customWidth="1"/>
    <col min="18" max="18" width="16" style="33" bestFit="1" customWidth="1"/>
    <col min="19" max="19" width="12.42578125" style="33" bestFit="1" customWidth="1"/>
    <col min="20" max="16384" width="9.140625" style="33"/>
  </cols>
  <sheetData>
    <row r="1" spans="1:24" ht="13.5" thickBot="1" x14ac:dyDescent="0.3"/>
    <row r="2" spans="1:24" ht="76.5" customHeight="1" thickBot="1" x14ac:dyDescent="0.3">
      <c r="C2" s="59" t="s">
        <v>54</v>
      </c>
      <c r="D2" s="55">
        <f>10*28</f>
        <v>280</v>
      </c>
      <c r="E2" s="320" t="s">
        <v>179</v>
      </c>
      <c r="F2" s="321"/>
      <c r="G2" s="321" t="s">
        <v>38</v>
      </c>
      <c r="H2" s="321"/>
      <c r="I2" s="321" t="s">
        <v>39</v>
      </c>
      <c r="J2" s="321"/>
      <c r="K2" s="321" t="s">
        <v>40</v>
      </c>
      <c r="L2" s="321"/>
      <c r="M2" s="321" t="s">
        <v>73</v>
      </c>
      <c r="N2" s="323"/>
      <c r="O2" s="118"/>
      <c r="P2" s="165"/>
      <c r="S2" s="59" t="s">
        <v>55</v>
      </c>
      <c r="T2" s="3">
        <f>O33</f>
        <v>55</v>
      </c>
      <c r="U2" s="33">
        <f>T2*10</f>
        <v>550</v>
      </c>
    </row>
    <row r="3" spans="1:24" ht="91.5" customHeight="1" x14ac:dyDescent="0.25">
      <c r="C3" s="115" t="s">
        <v>60</v>
      </c>
      <c r="D3" s="115" t="s">
        <v>61</v>
      </c>
      <c r="E3" s="154" t="s">
        <v>74</v>
      </c>
      <c r="F3" s="155" t="s">
        <v>195</v>
      </c>
      <c r="G3" s="154" t="s">
        <v>74</v>
      </c>
      <c r="H3" s="155" t="s">
        <v>195</v>
      </c>
      <c r="I3" s="154" t="s">
        <v>74</v>
      </c>
      <c r="J3" s="155" t="s">
        <v>195</v>
      </c>
      <c r="K3" s="154" t="s">
        <v>74</v>
      </c>
      <c r="L3" s="155" t="s">
        <v>195</v>
      </c>
      <c r="M3" s="154" t="s">
        <v>74</v>
      </c>
      <c r="N3" s="155" t="s">
        <v>195</v>
      </c>
      <c r="O3" s="115"/>
      <c r="P3" s="166"/>
      <c r="R3" s="59"/>
      <c r="S3" s="3"/>
    </row>
    <row r="4" spans="1:24" x14ac:dyDescent="0.2">
      <c r="C4" s="265" t="s">
        <v>8</v>
      </c>
      <c r="D4" s="99" t="s">
        <v>16</v>
      </c>
      <c r="E4" s="168"/>
      <c r="F4" s="151" t="s">
        <v>0</v>
      </c>
      <c r="G4" s="168"/>
      <c r="H4" s="151" t="s">
        <v>0</v>
      </c>
      <c r="I4" s="168"/>
      <c r="J4" s="169" t="s">
        <v>0</v>
      </c>
      <c r="K4" s="168"/>
      <c r="L4" s="168"/>
      <c r="M4" s="168"/>
      <c r="N4" s="168"/>
    </row>
    <row r="5" spans="1:24" ht="15" x14ac:dyDescent="0.2">
      <c r="A5" s="38"/>
      <c r="B5" s="38"/>
      <c r="C5" s="265"/>
      <c r="D5" s="99" t="s">
        <v>17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21"/>
      <c r="P5" s="73"/>
      <c r="Q5" s="15"/>
      <c r="R5" s="3" t="s">
        <v>239</v>
      </c>
      <c r="S5" s="15"/>
      <c r="T5" s="15"/>
      <c r="U5" s="15"/>
      <c r="V5" s="15"/>
      <c r="W5" s="15"/>
      <c r="X5" s="15"/>
    </row>
    <row r="6" spans="1:24" ht="15" x14ac:dyDescent="0.2">
      <c r="C6" s="265"/>
      <c r="D6" s="99" t="s">
        <v>18</v>
      </c>
      <c r="E6" s="305" t="s">
        <v>0</v>
      </c>
      <c r="F6" s="322" t="s">
        <v>0</v>
      </c>
      <c r="G6" s="168"/>
      <c r="H6" s="168"/>
      <c r="I6" s="297" t="s">
        <v>0</v>
      </c>
      <c r="J6" s="322" t="s">
        <v>0</v>
      </c>
      <c r="K6" s="168"/>
      <c r="L6" s="297" t="s">
        <v>0</v>
      </c>
      <c r="M6" s="297" t="s">
        <v>0</v>
      </c>
      <c r="N6" s="297" t="s">
        <v>0</v>
      </c>
      <c r="O6" s="121"/>
      <c r="P6" s="73"/>
      <c r="Q6" s="15"/>
      <c r="R6" s="15"/>
      <c r="S6" s="15"/>
      <c r="T6" s="15"/>
      <c r="U6" s="15"/>
      <c r="V6" s="15"/>
      <c r="W6" s="15"/>
      <c r="X6" s="15"/>
    </row>
    <row r="7" spans="1:24" ht="15" x14ac:dyDescent="0.25">
      <c r="C7" s="265"/>
      <c r="D7" s="99" t="s">
        <v>51</v>
      </c>
      <c r="E7" s="305"/>
      <c r="F7" s="322"/>
      <c r="G7" s="122" t="s">
        <v>0</v>
      </c>
      <c r="H7" s="151" t="s">
        <v>0</v>
      </c>
      <c r="I7" s="297"/>
      <c r="J7" s="322"/>
      <c r="K7" s="122" t="s">
        <v>0</v>
      </c>
      <c r="L7" s="297"/>
      <c r="M7" s="297"/>
      <c r="N7" s="297"/>
      <c r="O7" s="121"/>
      <c r="P7" s="73"/>
      <c r="Q7" s="21">
        <v>1</v>
      </c>
      <c r="R7" s="21" t="s">
        <v>240</v>
      </c>
      <c r="S7" s="15"/>
      <c r="T7" s="15"/>
      <c r="U7" s="15"/>
      <c r="V7" s="15"/>
      <c r="W7" s="15"/>
      <c r="X7" s="15"/>
    </row>
    <row r="8" spans="1:24" ht="15" x14ac:dyDescent="0.25">
      <c r="C8" s="266" t="s">
        <v>9</v>
      </c>
      <c r="D8" s="99" t="s">
        <v>16</v>
      </c>
      <c r="E8" s="168"/>
      <c r="F8" s="297" t="s">
        <v>0</v>
      </c>
      <c r="G8" s="168"/>
      <c r="H8" s="168"/>
      <c r="I8" s="168"/>
      <c r="J8" s="297" t="s">
        <v>0</v>
      </c>
      <c r="K8" s="168"/>
      <c r="L8" s="168"/>
      <c r="M8" s="168"/>
      <c r="N8" s="168"/>
      <c r="O8" s="1"/>
      <c r="P8" s="167"/>
      <c r="Q8" s="21">
        <v>2</v>
      </c>
      <c r="R8" s="21" t="s">
        <v>241</v>
      </c>
      <c r="S8" s="15"/>
      <c r="T8" s="15"/>
      <c r="U8" s="15"/>
      <c r="V8" s="15"/>
      <c r="W8" s="15"/>
      <c r="X8" s="15"/>
    </row>
    <row r="9" spans="1:24" ht="15" customHeight="1" x14ac:dyDescent="0.25">
      <c r="C9" s="267"/>
      <c r="D9" s="99" t="s">
        <v>17</v>
      </c>
      <c r="E9" s="168"/>
      <c r="F9" s="297"/>
      <c r="G9" s="168"/>
      <c r="H9" s="168"/>
      <c r="I9" s="168"/>
      <c r="J9" s="297"/>
      <c r="K9" s="168"/>
      <c r="L9" s="168"/>
      <c r="M9" s="168"/>
      <c r="N9" s="264" t="s">
        <v>0</v>
      </c>
      <c r="O9" s="121"/>
      <c r="P9" s="73"/>
      <c r="Q9" s="21">
        <v>3</v>
      </c>
      <c r="R9" s="21" t="s">
        <v>242</v>
      </c>
      <c r="S9" s="15"/>
      <c r="T9" s="15"/>
      <c r="U9" s="15"/>
      <c r="V9" s="15"/>
      <c r="W9" s="15"/>
      <c r="X9" s="15"/>
    </row>
    <row r="10" spans="1:24" ht="15" customHeight="1" x14ac:dyDescent="0.25">
      <c r="C10" s="267"/>
      <c r="D10" s="99" t="s">
        <v>18</v>
      </c>
      <c r="E10" s="168"/>
      <c r="F10" s="297"/>
      <c r="G10" s="168"/>
      <c r="H10" s="168"/>
      <c r="I10" s="168"/>
      <c r="J10" s="297"/>
      <c r="K10" s="168"/>
      <c r="L10" s="264" t="s">
        <v>0</v>
      </c>
      <c r="M10" s="168"/>
      <c r="N10" s="264"/>
      <c r="O10" s="121"/>
      <c r="P10" s="73"/>
      <c r="Q10" s="173">
        <v>4</v>
      </c>
      <c r="R10" s="21" t="s">
        <v>243</v>
      </c>
      <c r="S10" s="15"/>
      <c r="T10" s="15"/>
      <c r="U10" s="15"/>
      <c r="V10" s="15"/>
      <c r="W10" s="15"/>
      <c r="X10" s="15"/>
    </row>
    <row r="11" spans="1:24" ht="15" customHeight="1" x14ac:dyDescent="0.2">
      <c r="C11" s="267"/>
      <c r="D11" s="99" t="s">
        <v>51</v>
      </c>
      <c r="E11" s="168"/>
      <c r="F11" s="168"/>
      <c r="G11" s="168"/>
      <c r="H11" s="143" t="s">
        <v>0</v>
      </c>
      <c r="I11" s="168"/>
      <c r="J11" s="168"/>
      <c r="K11" s="168"/>
      <c r="L11" s="264"/>
      <c r="M11" s="168"/>
      <c r="N11" s="168"/>
      <c r="O11" s="121"/>
      <c r="P11" s="73"/>
      <c r="Q11" s="15"/>
      <c r="R11" s="15"/>
      <c r="S11" s="15"/>
      <c r="T11" s="15"/>
      <c r="U11" s="15"/>
      <c r="V11" s="15"/>
      <c r="W11" s="15"/>
      <c r="X11" s="15"/>
    </row>
    <row r="12" spans="1:24" ht="15" x14ac:dyDescent="0.2">
      <c r="C12" s="266" t="s">
        <v>53</v>
      </c>
      <c r="D12" s="99" t="s">
        <v>16</v>
      </c>
      <c r="E12" s="168"/>
      <c r="F12" s="151" t="s">
        <v>0</v>
      </c>
      <c r="G12" s="151" t="s">
        <v>0</v>
      </c>
      <c r="H12" s="151" t="s">
        <v>0</v>
      </c>
      <c r="I12" s="168"/>
      <c r="J12" s="151" t="s">
        <v>0</v>
      </c>
      <c r="K12" s="168"/>
      <c r="L12" s="168"/>
      <c r="M12" s="168"/>
      <c r="N12" s="168"/>
      <c r="Q12" s="15"/>
      <c r="R12" s="15"/>
      <c r="S12" s="15"/>
      <c r="T12" s="15"/>
      <c r="U12" s="15"/>
      <c r="V12" s="15"/>
      <c r="W12" s="15"/>
      <c r="X12" s="15"/>
    </row>
    <row r="13" spans="1:24" ht="15" x14ac:dyDescent="0.2">
      <c r="C13" s="267"/>
      <c r="D13" s="99" t="s">
        <v>17</v>
      </c>
      <c r="E13" s="168"/>
      <c r="F13" s="168"/>
      <c r="G13" s="168"/>
      <c r="H13" s="168"/>
      <c r="I13" s="168"/>
      <c r="J13" s="168"/>
      <c r="K13" s="264" t="s">
        <v>0</v>
      </c>
      <c r="L13" s="264" t="s">
        <v>0</v>
      </c>
      <c r="M13" s="168"/>
      <c r="N13" s="168"/>
      <c r="O13" s="121"/>
      <c r="P13" s="73"/>
      <c r="Q13" s="15"/>
      <c r="R13" s="3" t="s">
        <v>107</v>
      </c>
      <c r="S13" s="15"/>
      <c r="T13" s="15"/>
      <c r="U13" s="15"/>
      <c r="V13" s="15"/>
      <c r="W13" s="15"/>
      <c r="X13" s="15"/>
    </row>
    <row r="14" spans="1:24" ht="15" x14ac:dyDescent="0.2">
      <c r="C14" s="267"/>
      <c r="D14" s="99" t="s">
        <v>18</v>
      </c>
      <c r="E14" s="264" t="s">
        <v>0</v>
      </c>
      <c r="F14" s="285" t="s">
        <v>0</v>
      </c>
      <c r="G14" s="285" t="s">
        <v>0</v>
      </c>
      <c r="H14" s="285" t="s">
        <v>0</v>
      </c>
      <c r="I14" s="264" t="s">
        <v>0</v>
      </c>
      <c r="J14" s="285" t="s">
        <v>0</v>
      </c>
      <c r="K14" s="264"/>
      <c r="L14" s="264"/>
      <c r="M14" s="143" t="s">
        <v>0</v>
      </c>
      <c r="N14" s="143" t="s">
        <v>0</v>
      </c>
      <c r="O14" s="121"/>
      <c r="P14" s="73"/>
      <c r="Q14" s="15"/>
      <c r="R14" s="15"/>
      <c r="S14" s="15"/>
      <c r="T14" s="15"/>
      <c r="U14" s="15"/>
      <c r="V14" s="15"/>
      <c r="W14" s="15"/>
      <c r="X14" s="15"/>
    </row>
    <row r="15" spans="1:24" ht="15" x14ac:dyDescent="0.25">
      <c r="C15" s="267"/>
      <c r="D15" s="99" t="s">
        <v>51</v>
      </c>
      <c r="E15" s="264"/>
      <c r="F15" s="285"/>
      <c r="G15" s="285"/>
      <c r="H15" s="285"/>
      <c r="I15" s="264"/>
      <c r="J15" s="285"/>
      <c r="K15" s="264"/>
      <c r="L15" s="264"/>
      <c r="M15" s="168"/>
      <c r="N15" s="168"/>
      <c r="Q15" s="173">
        <v>1</v>
      </c>
      <c r="R15" s="21" t="s">
        <v>244</v>
      </c>
      <c r="S15" s="15"/>
      <c r="T15" s="15"/>
      <c r="U15" s="15"/>
      <c r="V15" s="15"/>
      <c r="W15" s="15"/>
      <c r="X15" s="15"/>
    </row>
    <row r="16" spans="1:24" ht="15" x14ac:dyDescent="0.25">
      <c r="C16" s="266" t="s">
        <v>182</v>
      </c>
      <c r="D16" s="99" t="s">
        <v>16</v>
      </c>
      <c r="E16" s="73"/>
      <c r="F16" s="168"/>
      <c r="G16" s="73"/>
      <c r="H16" s="168"/>
      <c r="I16" s="73"/>
      <c r="J16" s="168"/>
      <c r="K16" s="73"/>
      <c r="L16" s="168"/>
      <c r="M16" s="73"/>
      <c r="N16" s="168"/>
      <c r="Q16" s="173">
        <v>2</v>
      </c>
      <c r="R16" s="21" t="s">
        <v>245</v>
      </c>
      <c r="S16" s="15"/>
      <c r="T16" s="15"/>
      <c r="U16" s="15"/>
      <c r="V16" s="15"/>
      <c r="W16" s="15"/>
      <c r="X16" s="15"/>
    </row>
    <row r="17" spans="3:24" ht="15" x14ac:dyDescent="0.25">
      <c r="C17" s="267"/>
      <c r="D17" s="99" t="s">
        <v>17</v>
      </c>
      <c r="E17" s="73"/>
      <c r="F17" s="168"/>
      <c r="G17" s="73"/>
      <c r="H17" s="168"/>
      <c r="I17" s="73"/>
      <c r="J17" s="168"/>
      <c r="K17" s="73"/>
      <c r="L17" s="168"/>
      <c r="M17" s="73"/>
      <c r="N17" s="168"/>
      <c r="O17" s="121"/>
      <c r="P17" s="73"/>
      <c r="Q17" s="173">
        <v>3</v>
      </c>
      <c r="R17" s="21" t="s">
        <v>83</v>
      </c>
      <c r="S17" s="15"/>
      <c r="T17" s="15"/>
      <c r="U17" s="15"/>
      <c r="V17" s="15"/>
      <c r="W17" s="15"/>
      <c r="X17" s="15"/>
    </row>
    <row r="18" spans="3:24" ht="15" x14ac:dyDescent="0.25">
      <c r="C18" s="267"/>
      <c r="D18" s="99" t="s">
        <v>18</v>
      </c>
      <c r="E18" s="73"/>
      <c r="F18" s="143" t="s">
        <v>0</v>
      </c>
      <c r="G18" s="73"/>
      <c r="H18" s="168"/>
      <c r="I18" s="73"/>
      <c r="J18" s="143" t="s">
        <v>0</v>
      </c>
      <c r="K18" s="73"/>
      <c r="L18" s="168"/>
      <c r="M18" s="73"/>
      <c r="N18" s="143" t="s">
        <v>0</v>
      </c>
      <c r="O18" s="121"/>
      <c r="P18" s="73"/>
      <c r="Q18" s="173">
        <v>4</v>
      </c>
      <c r="R18" s="21" t="s">
        <v>246</v>
      </c>
      <c r="S18" s="15"/>
      <c r="T18" s="15"/>
      <c r="U18" s="15"/>
      <c r="V18" s="15"/>
      <c r="W18" s="15"/>
      <c r="X18" s="15"/>
    </row>
    <row r="19" spans="3:24" ht="15" x14ac:dyDescent="0.25">
      <c r="C19" s="284"/>
      <c r="D19" s="99" t="s">
        <v>51</v>
      </c>
      <c r="E19" s="73"/>
      <c r="F19" s="168"/>
      <c r="G19" s="73"/>
      <c r="H19" s="143" t="s">
        <v>0</v>
      </c>
      <c r="I19" s="73"/>
      <c r="J19" s="168"/>
      <c r="K19" s="73"/>
      <c r="L19" s="143" t="s">
        <v>0</v>
      </c>
      <c r="M19" s="73"/>
      <c r="N19" s="168"/>
      <c r="Q19" s="173">
        <v>5</v>
      </c>
      <c r="R19" s="21" t="s">
        <v>247</v>
      </c>
      <c r="S19" s="15"/>
      <c r="T19" s="15"/>
      <c r="U19" s="15"/>
      <c r="V19" s="15"/>
      <c r="W19" s="15"/>
      <c r="X19" s="15"/>
    </row>
    <row r="20" spans="3:24" ht="15" x14ac:dyDescent="0.2">
      <c r="C20" s="266" t="s">
        <v>183</v>
      </c>
      <c r="D20" s="99" t="s">
        <v>16</v>
      </c>
      <c r="E20" s="168"/>
      <c r="F20" s="168"/>
      <c r="G20" s="168"/>
      <c r="H20" s="168"/>
      <c r="I20" s="168"/>
      <c r="J20" s="168"/>
      <c r="K20" s="73"/>
      <c r="L20" s="168"/>
      <c r="M20" s="73"/>
      <c r="N20" s="168"/>
      <c r="S20" s="15"/>
      <c r="T20" s="15"/>
      <c r="U20" s="15"/>
      <c r="V20" s="15"/>
      <c r="W20" s="15"/>
      <c r="X20" s="15"/>
    </row>
    <row r="21" spans="3:24" ht="15" x14ac:dyDescent="0.2">
      <c r="C21" s="267"/>
      <c r="D21" s="99" t="s">
        <v>17</v>
      </c>
      <c r="E21" s="168"/>
      <c r="F21" s="168"/>
      <c r="G21" s="168"/>
      <c r="H21" s="168"/>
      <c r="I21" s="168"/>
      <c r="J21" s="168"/>
      <c r="K21" s="73"/>
      <c r="L21" s="168"/>
      <c r="M21" s="73"/>
      <c r="N21" s="168"/>
      <c r="O21" s="121"/>
      <c r="P21" s="73"/>
      <c r="T21" s="15"/>
      <c r="U21" s="15"/>
      <c r="V21" s="15"/>
      <c r="W21" s="15"/>
      <c r="X21" s="15"/>
    </row>
    <row r="22" spans="3:24" ht="15" x14ac:dyDescent="0.2">
      <c r="C22" s="267"/>
      <c r="D22" s="99" t="s">
        <v>18</v>
      </c>
      <c r="E22" s="168"/>
      <c r="F22" s="122" t="s">
        <v>0</v>
      </c>
      <c r="G22" s="168"/>
      <c r="H22" s="122" t="s">
        <v>0</v>
      </c>
      <c r="I22" s="168"/>
      <c r="J22" s="122" t="s">
        <v>0</v>
      </c>
      <c r="K22" s="73"/>
      <c r="L22" s="143" t="s">
        <v>0</v>
      </c>
      <c r="M22" s="73"/>
      <c r="N22" s="143" t="s">
        <v>0</v>
      </c>
      <c r="O22" s="121"/>
      <c r="P22" s="73"/>
      <c r="Q22" s="15"/>
      <c r="R22" s="3" t="s">
        <v>108</v>
      </c>
      <c r="T22" s="15"/>
      <c r="U22" s="15"/>
      <c r="V22" s="15"/>
      <c r="W22" s="15"/>
      <c r="X22" s="15"/>
    </row>
    <row r="23" spans="3:24" ht="15" x14ac:dyDescent="0.2">
      <c r="C23" s="284"/>
      <c r="D23" s="99" t="s">
        <v>51</v>
      </c>
      <c r="E23" s="168"/>
      <c r="F23" s="168"/>
      <c r="G23" s="168"/>
      <c r="H23" s="168"/>
      <c r="I23" s="168"/>
      <c r="J23" s="168"/>
      <c r="K23" s="73"/>
      <c r="L23" s="168"/>
      <c r="M23" s="73"/>
      <c r="N23" s="168"/>
      <c r="O23" s="121"/>
      <c r="P23" s="73"/>
      <c r="Q23" s="15"/>
      <c r="R23" s="15"/>
      <c r="T23" s="15"/>
      <c r="U23" s="15"/>
      <c r="V23" s="15"/>
      <c r="W23" s="15"/>
      <c r="X23" s="15"/>
    </row>
    <row r="24" spans="3:24" ht="15" x14ac:dyDescent="0.25">
      <c r="C24" s="265" t="s">
        <v>184</v>
      </c>
      <c r="D24" s="99" t="s">
        <v>16</v>
      </c>
      <c r="E24" s="168"/>
      <c r="F24" s="151" t="s">
        <v>0</v>
      </c>
      <c r="G24" s="168"/>
      <c r="H24" s="151" t="s">
        <v>0</v>
      </c>
      <c r="I24" s="168"/>
      <c r="J24" s="151" t="s">
        <v>0</v>
      </c>
      <c r="K24" s="168"/>
      <c r="L24" s="168"/>
      <c r="M24" s="168"/>
      <c r="N24" s="168"/>
      <c r="Q24" s="21">
        <v>1</v>
      </c>
      <c r="R24" s="21" t="s">
        <v>248</v>
      </c>
      <c r="T24" s="15"/>
      <c r="U24" s="15"/>
      <c r="V24" s="15"/>
      <c r="W24" s="15"/>
      <c r="X24" s="15"/>
    </row>
    <row r="25" spans="3:24" ht="15" x14ac:dyDescent="0.25">
      <c r="C25" s="265"/>
      <c r="D25" s="99" t="s">
        <v>17</v>
      </c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21"/>
      <c r="P25" s="73"/>
      <c r="Q25" s="21">
        <v>2</v>
      </c>
      <c r="R25" s="21" t="s">
        <v>249</v>
      </c>
      <c r="S25" s="15"/>
      <c r="T25" s="15"/>
      <c r="U25" s="15"/>
      <c r="V25" s="15"/>
      <c r="W25" s="15"/>
      <c r="X25" s="15"/>
    </row>
    <row r="26" spans="3:24" ht="15" x14ac:dyDescent="0.25">
      <c r="C26" s="265"/>
      <c r="D26" s="99" t="s">
        <v>18</v>
      </c>
      <c r="E26" s="305" t="s">
        <v>0</v>
      </c>
      <c r="F26" s="322" t="s">
        <v>0</v>
      </c>
      <c r="G26" s="168"/>
      <c r="H26" s="168"/>
      <c r="I26" s="297" t="s">
        <v>0</v>
      </c>
      <c r="J26" s="322" t="s">
        <v>0</v>
      </c>
      <c r="K26" s="168"/>
      <c r="L26" s="297" t="s">
        <v>0</v>
      </c>
      <c r="M26" s="297" t="s">
        <v>0</v>
      </c>
      <c r="N26" s="297" t="s">
        <v>0</v>
      </c>
      <c r="O26" s="121"/>
      <c r="P26" s="73"/>
      <c r="Q26" s="21">
        <v>3</v>
      </c>
      <c r="R26" s="21" t="s">
        <v>250</v>
      </c>
      <c r="S26" s="15"/>
      <c r="T26" s="15"/>
      <c r="U26" s="15"/>
      <c r="V26" s="15"/>
      <c r="W26" s="15"/>
      <c r="X26" s="15"/>
    </row>
    <row r="27" spans="3:24" ht="15" x14ac:dyDescent="0.25">
      <c r="C27" s="265"/>
      <c r="D27" s="99" t="s">
        <v>51</v>
      </c>
      <c r="E27" s="305"/>
      <c r="F27" s="322"/>
      <c r="G27" s="122" t="s">
        <v>0</v>
      </c>
      <c r="H27" s="151" t="s">
        <v>0</v>
      </c>
      <c r="I27" s="297"/>
      <c r="J27" s="322"/>
      <c r="K27" s="122" t="s">
        <v>0</v>
      </c>
      <c r="L27" s="297"/>
      <c r="M27" s="297"/>
      <c r="N27" s="297"/>
      <c r="O27" s="121"/>
      <c r="P27" s="73"/>
      <c r="Q27" s="173">
        <v>4</v>
      </c>
      <c r="R27" s="21" t="s">
        <v>251</v>
      </c>
      <c r="S27" s="15"/>
      <c r="T27" s="15"/>
      <c r="U27" s="15"/>
      <c r="V27" s="15"/>
      <c r="W27" s="15"/>
      <c r="X27" s="15"/>
    </row>
    <row r="28" spans="3:24" ht="15" customHeight="1" x14ac:dyDescent="0.25">
      <c r="C28" s="265" t="s">
        <v>294</v>
      </c>
      <c r="D28" s="99" t="s">
        <v>16</v>
      </c>
      <c r="E28" s="277" t="s">
        <v>0</v>
      </c>
      <c r="F28" s="264" t="s">
        <v>0</v>
      </c>
      <c r="G28" s="168"/>
      <c r="H28" s="168"/>
      <c r="I28" s="264" t="s">
        <v>0</v>
      </c>
      <c r="J28" s="264" t="s">
        <v>0</v>
      </c>
      <c r="K28" s="168"/>
      <c r="L28" s="168"/>
      <c r="M28" s="168"/>
      <c r="N28" s="168"/>
      <c r="O28" s="121"/>
      <c r="P28" s="73"/>
      <c r="Q28" s="21">
        <v>5</v>
      </c>
      <c r="R28" s="21" t="s">
        <v>295</v>
      </c>
      <c r="S28" s="15"/>
      <c r="T28" s="15"/>
      <c r="U28" s="15"/>
      <c r="V28" s="15"/>
      <c r="W28" s="15"/>
      <c r="X28" s="15"/>
    </row>
    <row r="29" spans="3:24" ht="15" x14ac:dyDescent="0.2">
      <c r="C29" s="265"/>
      <c r="D29" s="99" t="s">
        <v>17</v>
      </c>
      <c r="E29" s="277"/>
      <c r="F29" s="264"/>
      <c r="G29" s="168"/>
      <c r="H29" s="168"/>
      <c r="I29" s="264"/>
      <c r="J29" s="264"/>
      <c r="K29" s="264" t="s">
        <v>0</v>
      </c>
      <c r="L29" s="264" t="s">
        <v>0</v>
      </c>
      <c r="M29" s="264" t="s">
        <v>0</v>
      </c>
      <c r="N29" s="264" t="s">
        <v>0</v>
      </c>
      <c r="O29" s="121"/>
      <c r="P29" s="73"/>
      <c r="Q29" s="173"/>
      <c r="R29" s="15"/>
      <c r="S29" s="15"/>
      <c r="T29" s="15"/>
      <c r="U29" s="15"/>
      <c r="V29" s="15"/>
      <c r="W29" s="15"/>
      <c r="X29" s="15"/>
    </row>
    <row r="30" spans="3:24" ht="15" customHeight="1" x14ac:dyDescent="0.2">
      <c r="C30" s="265"/>
      <c r="D30" s="99" t="s">
        <v>18</v>
      </c>
      <c r="E30" s="277"/>
      <c r="F30" s="264"/>
      <c r="G30" s="264" t="s">
        <v>0</v>
      </c>
      <c r="H30" s="264" t="s">
        <v>0</v>
      </c>
      <c r="I30" s="264"/>
      <c r="J30" s="264"/>
      <c r="K30" s="264"/>
      <c r="L30" s="264"/>
      <c r="M30" s="264"/>
      <c r="N30" s="264"/>
      <c r="Q30" s="41"/>
      <c r="S30" s="15"/>
      <c r="T30" s="15"/>
      <c r="U30" s="15"/>
      <c r="V30" s="15"/>
      <c r="W30" s="15"/>
      <c r="X30" s="15"/>
    </row>
    <row r="31" spans="3:24" ht="15" x14ac:dyDescent="0.2">
      <c r="C31" s="265"/>
      <c r="D31" s="99" t="s">
        <v>51</v>
      </c>
      <c r="E31" s="277"/>
      <c r="F31" s="264"/>
      <c r="G31" s="264"/>
      <c r="H31" s="264"/>
      <c r="I31" s="264"/>
      <c r="J31" s="264"/>
      <c r="K31" s="264"/>
      <c r="L31" s="264"/>
      <c r="M31" s="264"/>
      <c r="N31" s="264"/>
      <c r="Q31" s="15"/>
      <c r="R31" s="3" t="s">
        <v>109</v>
      </c>
      <c r="S31" s="15"/>
      <c r="T31" s="15"/>
      <c r="U31" s="15"/>
      <c r="V31" s="15"/>
      <c r="W31" s="15"/>
      <c r="X31" s="15"/>
    </row>
    <row r="32" spans="3:24" ht="15" customHeight="1" x14ac:dyDescent="0.2">
      <c r="C32" s="127"/>
      <c r="D32" s="126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73"/>
      <c r="Q32" s="15"/>
      <c r="R32" s="15"/>
      <c r="S32" s="15"/>
      <c r="T32" s="15"/>
      <c r="U32" s="15"/>
      <c r="V32" s="15"/>
      <c r="W32" s="15"/>
      <c r="X32" s="15"/>
    </row>
    <row r="33" spans="3:24" ht="15" x14ac:dyDescent="0.25">
      <c r="C33" s="127"/>
      <c r="D33" s="35" t="s">
        <v>68</v>
      </c>
      <c r="E33" s="121">
        <f>COUNTA(E4:E31)</f>
        <v>4</v>
      </c>
      <c r="F33" s="193">
        <f>COUNTA(F4:F31)-3</f>
        <v>7</v>
      </c>
      <c r="G33" s="193">
        <f>COUNTA(G4:G31)-1</f>
        <v>4</v>
      </c>
      <c r="H33" s="193">
        <f>COUNTA(H4:H31)-3</f>
        <v>7</v>
      </c>
      <c r="I33" s="193">
        <f>COUNTA(I4:I31)</f>
        <v>4</v>
      </c>
      <c r="J33" s="193">
        <f>COUNTA(J4:J31)-3</f>
        <v>7</v>
      </c>
      <c r="K33" s="193">
        <f>COUNTA(K4:K31)</f>
        <v>4</v>
      </c>
      <c r="L33" s="193">
        <f>COUNTA(L4:L31)</f>
        <v>7</v>
      </c>
      <c r="M33" s="193">
        <f>COUNTA(M4:M31)</f>
        <v>4</v>
      </c>
      <c r="N33" s="193">
        <f>COUNTA(N4:N31)</f>
        <v>7</v>
      </c>
      <c r="O33" s="121">
        <f>SUM(E33:N33)</f>
        <v>55</v>
      </c>
      <c r="P33" s="73"/>
      <c r="Q33" s="173">
        <v>1</v>
      </c>
      <c r="R33" s="21" t="s">
        <v>84</v>
      </c>
      <c r="S33" s="15"/>
      <c r="T33" s="15"/>
      <c r="U33" s="15"/>
      <c r="V33" s="15"/>
      <c r="W33" s="15"/>
      <c r="X33" s="15"/>
    </row>
    <row r="34" spans="3:24" ht="15" x14ac:dyDescent="0.25">
      <c r="C34" s="127"/>
      <c r="D34" s="126"/>
      <c r="E34" s="121"/>
      <c r="F34" s="121"/>
      <c r="G34" s="121"/>
      <c r="H34" s="121"/>
      <c r="I34" s="121"/>
      <c r="J34" s="121"/>
      <c r="K34" s="35"/>
      <c r="L34" s="35"/>
      <c r="M34" s="121"/>
      <c r="N34" s="121"/>
      <c r="O34" s="121"/>
      <c r="P34" s="73"/>
      <c r="Q34" s="173">
        <v>2</v>
      </c>
      <c r="R34" s="21" t="s">
        <v>252</v>
      </c>
      <c r="S34" s="15"/>
      <c r="T34" s="15"/>
      <c r="U34" s="15"/>
      <c r="V34" s="15"/>
      <c r="W34" s="15"/>
      <c r="X34" s="15"/>
    </row>
    <row r="35" spans="3:24" ht="15" x14ac:dyDescent="0.25">
      <c r="C35" s="127"/>
      <c r="D35" s="126"/>
      <c r="E35" s="35"/>
      <c r="F35" s="35"/>
      <c r="G35" s="35"/>
      <c r="H35" s="35"/>
      <c r="I35" s="35"/>
      <c r="J35" s="35"/>
      <c r="K35" s="35"/>
      <c r="L35" s="35"/>
      <c r="M35" s="35"/>
      <c r="N35" s="35"/>
      <c r="Q35" s="173">
        <v>3</v>
      </c>
      <c r="R35" s="21" t="s">
        <v>253</v>
      </c>
      <c r="S35" s="15"/>
      <c r="T35" s="15"/>
      <c r="U35" s="15"/>
      <c r="V35" s="15"/>
      <c r="W35" s="15"/>
      <c r="X35" s="15"/>
    </row>
    <row r="36" spans="3:24" ht="15" x14ac:dyDescent="0.25">
      <c r="C36" s="127"/>
      <c r="D36" s="123"/>
      <c r="E36" s="132"/>
      <c r="F36" s="122"/>
      <c r="G36" s="132"/>
      <c r="H36" s="122"/>
      <c r="I36" s="132"/>
      <c r="J36" s="122"/>
      <c r="K36" s="35"/>
      <c r="L36" s="35"/>
      <c r="M36" s="35"/>
      <c r="N36" s="35"/>
      <c r="Q36" s="173">
        <v>4</v>
      </c>
      <c r="R36" s="21" t="s">
        <v>242</v>
      </c>
      <c r="S36" s="15"/>
      <c r="T36" s="15"/>
      <c r="U36" s="15"/>
      <c r="V36" s="15"/>
      <c r="W36" s="15"/>
      <c r="X36" s="15"/>
    </row>
    <row r="37" spans="3:24" ht="15" x14ac:dyDescent="0.25">
      <c r="C37" s="127"/>
      <c r="D37" s="123"/>
      <c r="E37" s="132"/>
      <c r="F37" s="122"/>
      <c r="G37" s="132"/>
      <c r="H37" s="122"/>
      <c r="I37" s="132"/>
      <c r="J37" s="122"/>
      <c r="K37" s="35"/>
      <c r="L37" s="35"/>
      <c r="M37" s="35"/>
      <c r="N37" s="121"/>
      <c r="O37" s="121"/>
      <c r="P37" s="73"/>
      <c r="Q37" s="173">
        <v>5</v>
      </c>
      <c r="R37" s="21" t="s">
        <v>85</v>
      </c>
      <c r="S37" s="15"/>
      <c r="T37" s="15"/>
      <c r="U37" s="15"/>
      <c r="V37" s="15"/>
      <c r="W37" s="15"/>
      <c r="X37" s="15"/>
    </row>
    <row r="38" spans="3:24" ht="15" x14ac:dyDescent="0.2">
      <c r="C38" s="127"/>
      <c r="D38" s="123"/>
      <c r="E38" s="132"/>
      <c r="F38" s="122"/>
      <c r="G38" s="132"/>
      <c r="H38" s="122"/>
      <c r="I38" s="132"/>
      <c r="J38" s="122"/>
      <c r="K38" s="35"/>
      <c r="L38" s="121"/>
      <c r="M38" s="35"/>
      <c r="N38" s="121"/>
      <c r="O38" s="121"/>
      <c r="P38" s="73"/>
      <c r="S38" s="15"/>
      <c r="T38" s="15"/>
      <c r="U38" s="15"/>
      <c r="V38" s="15"/>
      <c r="W38" s="15"/>
      <c r="X38" s="15"/>
    </row>
    <row r="39" spans="3:24" ht="15" x14ac:dyDescent="0.2">
      <c r="C39" s="127"/>
      <c r="D39" s="123"/>
      <c r="E39" s="132"/>
      <c r="F39" s="122"/>
      <c r="G39" s="132"/>
      <c r="H39" s="122"/>
      <c r="I39" s="132"/>
      <c r="J39" s="122"/>
      <c r="K39" s="35"/>
      <c r="L39" s="121"/>
      <c r="M39" s="35"/>
      <c r="N39" s="121"/>
      <c r="O39" s="121"/>
      <c r="P39" s="73"/>
      <c r="R39" s="3" t="s">
        <v>163</v>
      </c>
      <c r="S39" s="15"/>
      <c r="T39" s="15"/>
      <c r="U39" s="15"/>
      <c r="V39" s="15"/>
      <c r="W39" s="15"/>
      <c r="X39" s="15"/>
    </row>
    <row r="40" spans="3:24" ht="15" x14ac:dyDescent="0.2">
      <c r="C40" s="127"/>
      <c r="D40" s="123"/>
      <c r="E40" s="132"/>
      <c r="F40" s="122"/>
      <c r="G40" s="132"/>
      <c r="H40" s="122"/>
      <c r="I40" s="132"/>
      <c r="J40" s="122"/>
      <c r="K40" s="35"/>
      <c r="L40" s="35"/>
      <c r="M40" s="35"/>
      <c r="N40" s="35"/>
      <c r="S40" s="15"/>
      <c r="T40" s="15"/>
      <c r="U40" s="15"/>
      <c r="V40" s="15"/>
      <c r="W40" s="15"/>
      <c r="X40" s="15"/>
    </row>
    <row r="41" spans="3:24" ht="15" x14ac:dyDescent="0.2">
      <c r="C41" s="127"/>
      <c r="D41" s="123"/>
      <c r="E41" s="132"/>
      <c r="F41" s="122"/>
      <c r="G41" s="132"/>
      <c r="H41" s="122"/>
      <c r="I41" s="132"/>
      <c r="J41" s="122"/>
      <c r="K41" s="35"/>
      <c r="L41" s="35"/>
      <c r="M41" s="35"/>
      <c r="N41" s="121"/>
      <c r="O41" s="121"/>
      <c r="P41" s="73"/>
      <c r="R41" s="218" t="s">
        <v>212</v>
      </c>
      <c r="S41" s="15"/>
      <c r="T41" s="15"/>
      <c r="U41" s="15"/>
      <c r="V41" s="15"/>
      <c r="W41" s="15"/>
      <c r="X41" s="15"/>
    </row>
    <row r="42" spans="3:24" ht="15" x14ac:dyDescent="0.2">
      <c r="C42" s="127"/>
      <c r="D42" s="123"/>
      <c r="E42" s="132"/>
      <c r="F42" s="217"/>
      <c r="G42" s="132"/>
      <c r="H42" s="217"/>
      <c r="I42" s="132"/>
      <c r="J42" s="217"/>
      <c r="K42" s="35"/>
      <c r="L42" s="35"/>
      <c r="M42" s="35"/>
      <c r="N42" s="216"/>
      <c r="O42" s="216"/>
      <c r="P42" s="73"/>
      <c r="R42" s="218"/>
      <c r="S42" s="15"/>
      <c r="T42" s="15"/>
      <c r="U42" s="15"/>
      <c r="V42" s="15"/>
      <c r="W42" s="15"/>
      <c r="X42" s="15"/>
    </row>
    <row r="43" spans="3:24" ht="15" x14ac:dyDescent="0.2">
      <c r="C43" s="127"/>
      <c r="D43" s="123"/>
      <c r="E43" s="132"/>
      <c r="F43" s="122"/>
      <c r="G43" s="132"/>
      <c r="H43" s="122"/>
      <c r="I43" s="132"/>
      <c r="J43" s="122"/>
      <c r="K43" s="35"/>
      <c r="L43" s="121"/>
      <c r="M43" s="35"/>
      <c r="N43" s="121"/>
      <c r="O43" s="121"/>
      <c r="P43" s="73"/>
      <c r="Q43" s="175" t="s">
        <v>0</v>
      </c>
      <c r="R43" s="3" t="s">
        <v>254</v>
      </c>
    </row>
    <row r="44" spans="3:24" x14ac:dyDescent="0.2">
      <c r="C44" s="127"/>
      <c r="D44" s="123"/>
      <c r="E44" s="132"/>
      <c r="F44" s="122"/>
      <c r="G44" s="132"/>
      <c r="H44" s="122"/>
      <c r="I44" s="132"/>
      <c r="J44" s="122"/>
      <c r="K44" s="35"/>
      <c r="L44" s="35"/>
      <c r="M44" s="35"/>
      <c r="N44" s="35"/>
    </row>
    <row r="45" spans="3:24" x14ac:dyDescent="0.2">
      <c r="C45" s="127"/>
      <c r="D45" s="123"/>
      <c r="E45" s="132"/>
      <c r="F45" s="122"/>
      <c r="G45" s="132"/>
      <c r="H45" s="122"/>
      <c r="I45" s="132"/>
      <c r="J45" s="122"/>
      <c r="K45" s="35"/>
      <c r="L45" s="35"/>
      <c r="M45" s="35"/>
      <c r="N45" s="121"/>
      <c r="O45" s="121"/>
      <c r="P45" s="73"/>
    </row>
    <row r="46" spans="3:24" ht="12.75" customHeight="1" x14ac:dyDescent="0.2">
      <c r="C46" s="127"/>
      <c r="D46" s="123"/>
      <c r="E46" s="132"/>
      <c r="F46" s="122"/>
      <c r="G46" s="132"/>
      <c r="H46" s="122"/>
      <c r="I46" s="132"/>
      <c r="J46" s="122"/>
      <c r="K46" s="35"/>
      <c r="L46" s="121"/>
      <c r="M46" s="35"/>
      <c r="N46" s="121"/>
      <c r="O46" s="121"/>
      <c r="P46" s="73"/>
    </row>
    <row r="47" spans="3:24" x14ac:dyDescent="0.2">
      <c r="C47" s="127"/>
      <c r="D47" s="123"/>
      <c r="E47" s="132"/>
      <c r="F47" s="122"/>
      <c r="G47" s="132"/>
      <c r="H47" s="122"/>
      <c r="I47" s="132"/>
      <c r="J47" s="122"/>
      <c r="K47" s="35"/>
      <c r="L47" s="121"/>
      <c r="M47" s="35"/>
      <c r="N47" s="121"/>
      <c r="O47" s="121"/>
      <c r="P47" s="73"/>
    </row>
    <row r="49" spans="5:13" x14ac:dyDescent="0.25">
      <c r="E49" s="33">
        <v>11</v>
      </c>
      <c r="G49" s="33">
        <v>11</v>
      </c>
      <c r="I49" s="33">
        <v>11</v>
      </c>
      <c r="M49" s="33">
        <v>10</v>
      </c>
    </row>
    <row r="52" spans="5:13" ht="12.75" customHeight="1" x14ac:dyDescent="0.25"/>
  </sheetData>
  <mergeCells count="48">
    <mergeCell ref="J26:J27"/>
    <mergeCell ref="G2:H2"/>
    <mergeCell ref="I2:J2"/>
    <mergeCell ref="K2:L2"/>
    <mergeCell ref="M2:N2"/>
    <mergeCell ref="M26:M27"/>
    <mergeCell ref="N26:N27"/>
    <mergeCell ref="M6:M7"/>
    <mergeCell ref="N6:N7"/>
    <mergeCell ref="H14:H15"/>
    <mergeCell ref="I14:I15"/>
    <mergeCell ref="N9:N10"/>
    <mergeCell ref="L10:L11"/>
    <mergeCell ref="I6:I7"/>
    <mergeCell ref="J6:J7"/>
    <mergeCell ref="L6:L7"/>
    <mergeCell ref="F26:F27"/>
    <mergeCell ref="I26:I27"/>
    <mergeCell ref="J8:J10"/>
    <mergeCell ref="G14:G15"/>
    <mergeCell ref="N29:N31"/>
    <mergeCell ref="J14:J15"/>
    <mergeCell ref="K13:K15"/>
    <mergeCell ref="L13:L15"/>
    <mergeCell ref="L26:L27"/>
    <mergeCell ref="K29:K31"/>
    <mergeCell ref="L29:L31"/>
    <mergeCell ref="M29:M31"/>
    <mergeCell ref="I28:I31"/>
    <mergeCell ref="J28:J31"/>
    <mergeCell ref="G30:G31"/>
    <mergeCell ref="H30:H31"/>
    <mergeCell ref="E2:F2"/>
    <mergeCell ref="C28:C31"/>
    <mergeCell ref="C16:C19"/>
    <mergeCell ref="C20:C23"/>
    <mergeCell ref="C24:C27"/>
    <mergeCell ref="C4:C7"/>
    <mergeCell ref="C8:C11"/>
    <mergeCell ref="C12:C15"/>
    <mergeCell ref="F8:F10"/>
    <mergeCell ref="E14:E15"/>
    <mergeCell ref="F14:F15"/>
    <mergeCell ref="E6:E7"/>
    <mergeCell ref="F6:F7"/>
    <mergeCell ref="E28:E31"/>
    <mergeCell ref="F28:F31"/>
    <mergeCell ref="E26:E2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7"/>
  <sheetViews>
    <sheetView topLeftCell="A4" zoomScale="70" zoomScaleNormal="70" workbookViewId="0">
      <selection activeCell="B35" sqref="B35"/>
    </sheetView>
  </sheetViews>
  <sheetFormatPr defaultColWidth="9.140625" defaultRowHeight="12.75" x14ac:dyDescent="0.25"/>
  <cols>
    <col min="1" max="1" width="3.28515625" style="35" bestFit="1" customWidth="1"/>
    <col min="2" max="2" width="32.28515625" style="35" customWidth="1"/>
    <col min="3" max="3" width="11.7109375" style="35" bestFit="1" customWidth="1"/>
    <col min="4" max="4" width="6.7109375" style="33" customWidth="1"/>
    <col min="5" max="5" width="8.5703125" style="33" customWidth="1"/>
    <col min="6" max="6" width="7.85546875" style="33" customWidth="1"/>
    <col min="7" max="7" width="6.140625" style="33" customWidth="1"/>
    <col min="8" max="8" width="5.28515625" style="33" bestFit="1" customWidth="1"/>
    <col min="9" max="9" width="2" style="54" customWidth="1"/>
    <col min="10" max="10" width="3.7109375" style="33" customWidth="1"/>
    <col min="11" max="11" width="16" style="33" bestFit="1" customWidth="1"/>
    <col min="12" max="12" width="12.42578125" style="33" bestFit="1" customWidth="1"/>
    <col min="13" max="16384" width="9.140625" style="33"/>
  </cols>
  <sheetData>
    <row r="1" spans="1:13" ht="33" customHeight="1" thickBot="1" x14ac:dyDescent="0.3">
      <c r="D1" s="7"/>
      <c r="E1" s="7"/>
      <c r="F1" s="7"/>
      <c r="G1" s="7"/>
      <c r="H1" s="7"/>
    </row>
    <row r="2" spans="1:13" ht="13.5" thickBot="1" x14ac:dyDescent="0.3">
      <c r="D2" s="324" t="s">
        <v>62</v>
      </c>
      <c r="E2" s="325"/>
      <c r="F2" s="325"/>
      <c r="G2" s="326"/>
      <c r="H2" s="56"/>
      <c r="K2" s="170" t="s">
        <v>256</v>
      </c>
      <c r="L2" s="55"/>
    </row>
    <row r="3" spans="1:13" ht="81.75" customHeight="1" thickBot="1" x14ac:dyDescent="0.3">
      <c r="B3" s="59" t="s">
        <v>54</v>
      </c>
      <c r="C3" s="55">
        <f>4*28</f>
        <v>112</v>
      </c>
      <c r="D3" s="327" t="s">
        <v>41</v>
      </c>
      <c r="E3" s="328"/>
      <c r="F3" s="327" t="s">
        <v>42</v>
      </c>
      <c r="G3" s="328"/>
      <c r="H3" s="57"/>
      <c r="K3" s="59" t="s">
        <v>55</v>
      </c>
      <c r="L3" s="3">
        <f>H34</f>
        <v>20</v>
      </c>
      <c r="M3" s="33">
        <f>3*L3</f>
        <v>60</v>
      </c>
    </row>
    <row r="4" spans="1:13" ht="90.75" customHeight="1" x14ac:dyDescent="0.25">
      <c r="B4" s="115" t="s">
        <v>60</v>
      </c>
      <c r="C4" s="115" t="s">
        <v>61</v>
      </c>
      <c r="D4" s="138" t="s">
        <v>74</v>
      </c>
      <c r="E4" s="139" t="s">
        <v>195</v>
      </c>
      <c r="F4" s="138" t="s">
        <v>74</v>
      </c>
      <c r="G4" s="139" t="s">
        <v>195</v>
      </c>
      <c r="H4" s="57"/>
      <c r="K4" s="59"/>
      <c r="L4" s="3"/>
    </row>
    <row r="5" spans="1:13" x14ac:dyDescent="0.2">
      <c r="B5" s="265" t="s">
        <v>8</v>
      </c>
      <c r="C5" s="99" t="s">
        <v>16</v>
      </c>
      <c r="D5" s="162"/>
      <c r="E5" s="73"/>
      <c r="F5" s="73"/>
      <c r="G5" s="73"/>
    </row>
    <row r="6" spans="1:13" x14ac:dyDescent="0.2">
      <c r="A6" s="38"/>
      <c r="B6" s="265"/>
      <c r="C6" s="99" t="s">
        <v>17</v>
      </c>
      <c r="D6" s="73"/>
      <c r="E6" s="73"/>
      <c r="F6" s="73"/>
      <c r="G6" s="73"/>
      <c r="K6" s="47" t="s">
        <v>36</v>
      </c>
    </row>
    <row r="7" spans="1:13" ht="15" x14ac:dyDescent="0.25">
      <c r="B7" s="265"/>
      <c r="C7" s="99" t="s">
        <v>18</v>
      </c>
      <c r="D7" s="73"/>
      <c r="E7" s="73"/>
      <c r="F7" s="73"/>
      <c r="G7" s="73"/>
      <c r="H7"/>
    </row>
    <row r="8" spans="1:13" ht="15" x14ac:dyDescent="0.25">
      <c r="B8" s="265"/>
      <c r="C8" s="99" t="s">
        <v>51</v>
      </c>
      <c r="D8" s="143" t="s">
        <v>0</v>
      </c>
      <c r="E8" s="143" t="s">
        <v>0</v>
      </c>
      <c r="F8" s="143" t="s">
        <v>0</v>
      </c>
      <c r="G8" s="143" t="s">
        <v>0</v>
      </c>
      <c r="H8"/>
      <c r="J8">
        <v>1</v>
      </c>
      <c r="K8" t="s">
        <v>257</v>
      </c>
    </row>
    <row r="9" spans="1:13" ht="15" x14ac:dyDescent="0.25">
      <c r="B9" s="266" t="s">
        <v>9</v>
      </c>
      <c r="C9" s="99" t="s">
        <v>16</v>
      </c>
      <c r="D9" s="162"/>
      <c r="E9" s="73"/>
      <c r="F9" s="73"/>
      <c r="G9" s="73"/>
      <c r="H9"/>
      <c r="J9">
        <v>2</v>
      </c>
      <c r="K9" t="s">
        <v>258</v>
      </c>
    </row>
    <row r="10" spans="1:13" ht="15" x14ac:dyDescent="0.25">
      <c r="B10" s="267"/>
      <c r="C10" s="99" t="s">
        <v>17</v>
      </c>
      <c r="D10" s="73"/>
      <c r="E10" s="73"/>
      <c r="F10" s="73"/>
      <c r="G10" s="73"/>
      <c r="J10">
        <v>3</v>
      </c>
      <c r="K10" t="s">
        <v>63</v>
      </c>
    </row>
    <row r="11" spans="1:13" ht="15" x14ac:dyDescent="0.25">
      <c r="B11" s="267"/>
      <c r="C11" s="99" t="s">
        <v>18</v>
      </c>
      <c r="D11" s="73"/>
      <c r="E11" s="73"/>
      <c r="F11" s="73"/>
      <c r="G11" s="73"/>
      <c r="J11"/>
    </row>
    <row r="12" spans="1:13" ht="15" x14ac:dyDescent="0.25">
      <c r="B12" s="267"/>
      <c r="C12" s="99" t="s">
        <v>51</v>
      </c>
      <c r="D12" s="162"/>
      <c r="E12" s="143" t="s">
        <v>0</v>
      </c>
      <c r="F12" s="162"/>
      <c r="G12" s="143" t="s">
        <v>0</v>
      </c>
      <c r="J12"/>
    </row>
    <row r="13" spans="1:13" ht="15" x14ac:dyDescent="0.2">
      <c r="B13" s="266" t="s">
        <v>53</v>
      </c>
      <c r="C13" s="99" t="s">
        <v>16</v>
      </c>
      <c r="D13" s="162"/>
      <c r="E13" s="162"/>
      <c r="F13" s="162"/>
      <c r="G13" s="162"/>
      <c r="K13" s="3" t="s">
        <v>164</v>
      </c>
    </row>
    <row r="14" spans="1:13" x14ac:dyDescent="0.2">
      <c r="B14" s="267"/>
      <c r="C14" s="99" t="s">
        <v>17</v>
      </c>
      <c r="D14" s="162"/>
      <c r="E14" s="162"/>
      <c r="F14" s="162"/>
      <c r="G14" s="162"/>
    </row>
    <row r="15" spans="1:13" ht="15" x14ac:dyDescent="0.2">
      <c r="B15" s="267"/>
      <c r="C15" s="99" t="s">
        <v>18</v>
      </c>
      <c r="D15" s="162"/>
      <c r="E15" s="162"/>
      <c r="F15" s="162"/>
      <c r="G15" s="162"/>
      <c r="J15" s="173">
        <v>1</v>
      </c>
      <c r="K15" s="218" t="s">
        <v>165</v>
      </c>
    </row>
    <row r="16" spans="1:13" ht="15" x14ac:dyDescent="0.2">
      <c r="B16" s="267"/>
      <c r="C16" s="99" t="s">
        <v>51</v>
      </c>
      <c r="D16" s="143" t="s">
        <v>0</v>
      </c>
      <c r="E16" s="143" t="s">
        <v>0</v>
      </c>
      <c r="F16" s="143" t="s">
        <v>0</v>
      </c>
      <c r="G16" s="143" t="s">
        <v>0</v>
      </c>
      <c r="J16" s="173"/>
      <c r="K16" s="15"/>
    </row>
    <row r="17" spans="2:14" x14ac:dyDescent="0.2">
      <c r="B17" s="266" t="s">
        <v>182</v>
      </c>
      <c r="C17" s="99" t="s">
        <v>16</v>
      </c>
      <c r="D17" s="162"/>
      <c r="E17" s="162"/>
      <c r="F17" s="162"/>
      <c r="G17" s="162"/>
      <c r="N17" s="50"/>
    </row>
    <row r="18" spans="2:14" x14ac:dyDescent="0.2">
      <c r="B18" s="267"/>
      <c r="C18" s="99" t="s">
        <v>17</v>
      </c>
      <c r="D18" s="162"/>
      <c r="E18" s="162"/>
      <c r="F18" s="162"/>
      <c r="G18" s="162"/>
      <c r="N18" s="106"/>
    </row>
    <row r="19" spans="2:14" x14ac:dyDescent="0.2">
      <c r="B19" s="267"/>
      <c r="C19" s="99" t="s">
        <v>18</v>
      </c>
      <c r="D19" s="162"/>
      <c r="E19" s="162"/>
      <c r="F19" s="162"/>
      <c r="G19" s="162"/>
      <c r="N19" s="160"/>
    </row>
    <row r="20" spans="2:14" x14ac:dyDescent="0.2">
      <c r="B20" s="284"/>
      <c r="C20" s="99" t="s">
        <v>51</v>
      </c>
      <c r="D20" s="162"/>
      <c r="E20" s="143" t="s">
        <v>0</v>
      </c>
      <c r="F20" s="162"/>
      <c r="G20" s="143" t="s">
        <v>0</v>
      </c>
    </row>
    <row r="21" spans="2:14" x14ac:dyDescent="0.2">
      <c r="B21" s="266" t="s">
        <v>183</v>
      </c>
      <c r="C21" s="99" t="s">
        <v>16</v>
      </c>
      <c r="D21" s="162"/>
      <c r="E21" s="162"/>
      <c r="F21" s="162"/>
      <c r="G21" s="162"/>
    </row>
    <row r="22" spans="2:14" x14ac:dyDescent="0.2">
      <c r="B22" s="267"/>
      <c r="C22" s="99" t="s">
        <v>17</v>
      </c>
      <c r="D22" s="162"/>
      <c r="E22" s="162"/>
      <c r="F22" s="162"/>
      <c r="G22" s="162"/>
    </row>
    <row r="23" spans="2:14" x14ac:dyDescent="0.2">
      <c r="B23" s="267"/>
      <c r="C23" s="99" t="s">
        <v>18</v>
      </c>
      <c r="D23" s="162"/>
      <c r="E23" s="162"/>
      <c r="F23" s="162"/>
      <c r="G23" s="162"/>
    </row>
    <row r="24" spans="2:14" x14ac:dyDescent="0.2">
      <c r="B24" s="284"/>
      <c r="C24" s="99" t="s">
        <v>51</v>
      </c>
      <c r="D24" s="162"/>
      <c r="E24" s="162"/>
      <c r="F24" s="162"/>
      <c r="G24" s="162"/>
    </row>
    <row r="25" spans="2:14" ht="12.75" customHeight="1" x14ac:dyDescent="0.2">
      <c r="B25" s="265" t="s">
        <v>184</v>
      </c>
      <c r="C25" s="99" t="s">
        <v>16</v>
      </c>
      <c r="D25" s="162"/>
      <c r="E25" s="162"/>
      <c r="F25" s="162"/>
      <c r="G25" s="162"/>
    </row>
    <row r="26" spans="2:14" x14ac:dyDescent="0.2">
      <c r="B26" s="265"/>
      <c r="C26" s="99" t="s">
        <v>17</v>
      </c>
      <c r="D26" s="162"/>
      <c r="E26" s="162"/>
      <c r="F26" s="162"/>
      <c r="G26" s="162"/>
    </row>
    <row r="27" spans="2:14" x14ac:dyDescent="0.2">
      <c r="B27" s="265"/>
      <c r="C27" s="99" t="s">
        <v>18</v>
      </c>
      <c r="D27" s="162"/>
      <c r="E27" s="162"/>
      <c r="F27" s="162"/>
      <c r="G27" s="162"/>
    </row>
    <row r="28" spans="2:14" x14ac:dyDescent="0.2">
      <c r="B28" s="265"/>
      <c r="C28" s="99" t="s">
        <v>51</v>
      </c>
      <c r="D28" s="143" t="s">
        <v>0</v>
      </c>
      <c r="E28" s="143" t="s">
        <v>0</v>
      </c>
      <c r="F28" s="143" t="s">
        <v>0</v>
      </c>
      <c r="G28" s="143" t="s">
        <v>0</v>
      </c>
    </row>
    <row r="29" spans="2:14" ht="15" customHeight="1" x14ac:dyDescent="0.2">
      <c r="B29" s="265" t="s">
        <v>294</v>
      </c>
      <c r="C29" s="99" t="s">
        <v>16</v>
      </c>
      <c r="D29" s="162"/>
      <c r="E29" s="162"/>
      <c r="F29" s="162"/>
      <c r="G29" s="162"/>
    </row>
    <row r="30" spans="2:14" x14ac:dyDescent="0.2">
      <c r="B30" s="265"/>
      <c r="C30" s="99" t="s">
        <v>17</v>
      </c>
      <c r="D30" s="162"/>
      <c r="E30" s="162"/>
      <c r="F30" s="162"/>
      <c r="G30" s="162"/>
    </row>
    <row r="31" spans="2:14" x14ac:dyDescent="0.2">
      <c r="B31" s="265"/>
      <c r="C31" s="99" t="s">
        <v>18</v>
      </c>
      <c r="D31" s="162"/>
      <c r="E31" s="162"/>
      <c r="F31" s="162"/>
      <c r="G31" s="162"/>
    </row>
    <row r="32" spans="2:14" x14ac:dyDescent="0.2">
      <c r="B32" s="265"/>
      <c r="C32" s="99" t="s">
        <v>51</v>
      </c>
      <c r="D32" s="143" t="s">
        <v>0</v>
      </c>
      <c r="E32" s="143" t="s">
        <v>0</v>
      </c>
      <c r="F32" s="143" t="s">
        <v>0</v>
      </c>
      <c r="G32" s="143" t="s">
        <v>0</v>
      </c>
    </row>
    <row r="33" spans="2:8" ht="15" customHeight="1" x14ac:dyDescent="0.2">
      <c r="B33" s="127"/>
      <c r="C33" s="126"/>
      <c r="D33" s="121"/>
      <c r="E33" s="121"/>
      <c r="F33" s="121"/>
      <c r="G33" s="121"/>
    </row>
    <row r="34" spans="2:8" x14ac:dyDescent="0.25">
      <c r="B34" s="127"/>
      <c r="C34" s="35" t="s">
        <v>68</v>
      </c>
      <c r="D34" s="121">
        <f>COUNTA(D5:D32)</f>
        <v>4</v>
      </c>
      <c r="E34" s="193">
        <f t="shared" ref="E34:G34" si="0">COUNTA(E5:E32)</f>
        <v>6</v>
      </c>
      <c r="F34" s="193">
        <f t="shared" si="0"/>
        <v>4</v>
      </c>
      <c r="G34" s="193">
        <f t="shared" si="0"/>
        <v>6</v>
      </c>
      <c r="H34" s="33">
        <f>SUM(D34:G34)</f>
        <v>20</v>
      </c>
    </row>
    <row r="35" spans="2:8" x14ac:dyDescent="0.2">
      <c r="B35" s="127"/>
      <c r="C35" s="126"/>
      <c r="D35" s="35"/>
      <c r="E35" s="35"/>
      <c r="F35" s="35"/>
      <c r="G35" s="35"/>
    </row>
    <row r="36" spans="2:8" x14ac:dyDescent="0.2">
      <c r="B36" s="127"/>
      <c r="C36" s="126"/>
      <c r="D36" s="35"/>
      <c r="E36" s="35"/>
      <c r="F36" s="35"/>
      <c r="G36" s="35"/>
    </row>
    <row r="37" spans="2:8" x14ac:dyDescent="0.2">
      <c r="B37" s="127"/>
      <c r="C37" s="123"/>
      <c r="D37" s="35"/>
      <c r="E37" s="35"/>
      <c r="F37" s="35"/>
      <c r="G37" s="35"/>
    </row>
    <row r="38" spans="2:8" x14ac:dyDescent="0.2">
      <c r="B38" s="127"/>
      <c r="C38" s="123"/>
      <c r="D38" s="35"/>
      <c r="E38" s="35"/>
      <c r="F38" s="35"/>
      <c r="G38" s="35"/>
    </row>
    <row r="39" spans="2:8" x14ac:dyDescent="0.2">
      <c r="B39" s="127"/>
      <c r="C39" s="123"/>
      <c r="D39" s="35"/>
      <c r="E39" s="35"/>
      <c r="F39" s="121"/>
      <c r="G39" s="35"/>
    </row>
    <row r="40" spans="2:8" x14ac:dyDescent="0.2">
      <c r="B40" s="127"/>
      <c r="C40" s="123"/>
      <c r="D40" s="35"/>
      <c r="E40" s="35"/>
      <c r="F40" s="121"/>
      <c r="G40" s="35"/>
    </row>
    <row r="41" spans="2:8" x14ac:dyDescent="0.2">
      <c r="B41" s="127"/>
      <c r="C41" s="123"/>
      <c r="D41" s="35"/>
      <c r="E41" s="35"/>
      <c r="F41" s="35"/>
      <c r="G41" s="35"/>
    </row>
    <row r="42" spans="2:8" x14ac:dyDescent="0.2">
      <c r="B42" s="127"/>
      <c r="C42" s="123"/>
      <c r="D42" s="35"/>
      <c r="E42" s="35"/>
      <c r="F42" s="35"/>
      <c r="G42" s="35"/>
    </row>
    <row r="43" spans="2:8" x14ac:dyDescent="0.2">
      <c r="B43" s="127"/>
      <c r="C43" s="123"/>
      <c r="D43" s="35"/>
      <c r="E43" s="35"/>
      <c r="F43" s="121"/>
      <c r="G43" s="35"/>
    </row>
    <row r="44" spans="2:8" x14ac:dyDescent="0.2">
      <c r="B44" s="127"/>
      <c r="C44" s="123"/>
      <c r="D44" s="35"/>
      <c r="E44" s="35"/>
      <c r="F44" s="121"/>
      <c r="G44" s="35"/>
    </row>
    <row r="45" spans="2:8" ht="12.75" customHeight="1" x14ac:dyDescent="0.2">
      <c r="B45" s="127"/>
      <c r="C45" s="123"/>
      <c r="D45" s="35"/>
      <c r="E45" s="35"/>
      <c r="F45" s="35"/>
      <c r="G45" s="35"/>
    </row>
    <row r="46" spans="2:8" x14ac:dyDescent="0.2">
      <c r="B46" s="127"/>
      <c r="C46" s="123"/>
      <c r="D46" s="35"/>
      <c r="E46" s="35"/>
      <c r="F46" s="35"/>
      <c r="G46" s="35"/>
    </row>
    <row r="47" spans="2:8" x14ac:dyDescent="0.2">
      <c r="B47" s="127"/>
      <c r="C47" s="123"/>
      <c r="D47" s="35"/>
      <c r="E47" s="35"/>
      <c r="F47" s="121"/>
      <c r="G47" s="35"/>
    </row>
    <row r="48" spans="2:8" x14ac:dyDescent="0.2">
      <c r="B48" s="127"/>
      <c r="C48" s="123"/>
      <c r="D48" s="35"/>
      <c r="E48" s="35"/>
      <c r="F48" s="121"/>
      <c r="G48" s="35"/>
    </row>
    <row r="49" spans="2:8" x14ac:dyDescent="0.2">
      <c r="B49" s="127"/>
      <c r="C49" s="123"/>
      <c r="D49" s="35"/>
      <c r="E49" s="35"/>
      <c r="F49" s="35"/>
      <c r="G49" s="35"/>
    </row>
    <row r="50" spans="2:8" x14ac:dyDescent="0.2">
      <c r="B50" s="127"/>
      <c r="C50" s="123"/>
      <c r="D50" s="35"/>
      <c r="E50" s="35"/>
      <c r="F50" s="35"/>
      <c r="G50" s="35"/>
    </row>
    <row r="51" spans="2:8" ht="12.75" customHeight="1" x14ac:dyDescent="0.2">
      <c r="B51" s="127"/>
      <c r="C51" s="123"/>
      <c r="D51" s="35"/>
      <c r="E51" s="35"/>
      <c r="F51" s="121"/>
      <c r="G51" s="35"/>
    </row>
    <row r="52" spans="2:8" x14ac:dyDescent="0.2">
      <c r="B52" s="127"/>
      <c r="C52" s="123"/>
      <c r="D52" s="35"/>
      <c r="E52" s="35"/>
      <c r="F52" s="121"/>
      <c r="G52" s="35"/>
    </row>
    <row r="54" spans="2:8" x14ac:dyDescent="0.25">
      <c r="D54" s="33">
        <v>12</v>
      </c>
      <c r="E54" s="33">
        <v>12</v>
      </c>
      <c r="G54" s="33">
        <v>12</v>
      </c>
      <c r="H54" s="33">
        <f>SUM(D54:G54)</f>
        <v>36</v>
      </c>
    </row>
    <row r="57" spans="2:8" ht="12.75" customHeight="1" x14ac:dyDescent="0.25"/>
  </sheetData>
  <mergeCells count="10">
    <mergeCell ref="D2:G2"/>
    <mergeCell ref="F3:G3"/>
    <mergeCell ref="B29:B32"/>
    <mergeCell ref="B21:B24"/>
    <mergeCell ref="B25:B28"/>
    <mergeCell ref="D3:E3"/>
    <mergeCell ref="B5:B8"/>
    <mergeCell ref="B9:B12"/>
    <mergeCell ref="B13:B16"/>
    <mergeCell ref="B17:B2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2:D5"/>
  <sheetViews>
    <sheetView workbookViewId="0">
      <selection activeCell="D2" sqref="D2"/>
    </sheetView>
  </sheetViews>
  <sheetFormatPr defaultRowHeight="15" x14ac:dyDescent="0.25"/>
  <cols>
    <col min="2" max="2" width="8.28515625" customWidth="1"/>
    <col min="3" max="3" width="47.42578125" bestFit="1" customWidth="1"/>
    <col min="4" max="4" width="43.28515625" customWidth="1"/>
  </cols>
  <sheetData>
    <row r="2" spans="3:4" x14ac:dyDescent="0.25">
      <c r="C2" s="103" t="s">
        <v>255</v>
      </c>
      <c r="D2" s="220">
        <f>'A.Matrice Subteran'!N4+'B.Matrice Drum'!V4+'C. Matrice strada urbană'!Z5+'D. Matrice strada rurală'!Q4+'E.Matrice Port'!N3+'F.Matrice teren categ folosință'!AC5+'G.Matrice teren - elem localita'!Q4+'H.Matrice Clădire'!R3+'I.Matrice Stâlp'!V3+'J.Matrice Pod_Podet'!U2+'K.Matrice Zone subterane'!M3</f>
        <v>3764</v>
      </c>
    </row>
    <row r="5" spans="3:4" x14ac:dyDescent="0.25">
      <c r="D5" s="6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P69"/>
  <sheetViews>
    <sheetView zoomScale="80" zoomScaleNormal="80" workbookViewId="0">
      <selection activeCell="J1" sqref="J1"/>
    </sheetView>
  </sheetViews>
  <sheetFormatPr defaultColWidth="9.140625" defaultRowHeight="12.75" x14ac:dyDescent="0.25"/>
  <cols>
    <col min="1" max="1" width="4.140625" style="33" bestFit="1" customWidth="1"/>
    <col min="2" max="3" width="3.28515625" style="33" bestFit="1" customWidth="1"/>
    <col min="4" max="5" width="3.5703125" style="33" bestFit="1" customWidth="1"/>
    <col min="6" max="6" width="3.28515625" style="33" customWidth="1"/>
    <col min="7" max="7" width="4" style="33" customWidth="1"/>
    <col min="8" max="11" width="4.7109375" style="33" customWidth="1"/>
    <col min="12" max="12" width="6" style="39" bestFit="1" customWidth="1"/>
    <col min="13" max="13" width="9.140625" style="33"/>
    <col min="14" max="14" width="110.28515625" style="33" customWidth="1"/>
    <col min="15" max="15" width="10.140625" style="33" bestFit="1" customWidth="1"/>
    <col min="16" max="16384" width="9.140625" style="33"/>
  </cols>
  <sheetData>
    <row r="2" spans="2:16" ht="34.5" customHeight="1" x14ac:dyDescent="0.25">
      <c r="L2" s="43" t="s">
        <v>188</v>
      </c>
    </row>
    <row r="3" spans="2:16" ht="30" customHeight="1" x14ac:dyDescent="0.25">
      <c r="B3" s="263" t="s">
        <v>12</v>
      </c>
      <c r="C3" s="263"/>
      <c r="D3" s="263"/>
      <c r="E3" s="263"/>
      <c r="F3" s="263" t="s">
        <v>30</v>
      </c>
      <c r="G3" s="263"/>
      <c r="H3" s="263"/>
      <c r="I3" s="260" t="s">
        <v>37</v>
      </c>
      <c r="J3" s="261"/>
      <c r="K3" s="262"/>
    </row>
    <row r="4" spans="2:16" ht="77.25" customHeight="1" x14ac:dyDescent="0.25">
      <c r="B4" s="263"/>
      <c r="C4" s="263"/>
      <c r="D4" s="263"/>
      <c r="E4" s="263"/>
      <c r="F4" s="263"/>
      <c r="G4" s="263"/>
      <c r="H4" s="263"/>
      <c r="I4" s="92" t="s">
        <v>34</v>
      </c>
      <c r="J4" s="93" t="s">
        <v>35</v>
      </c>
      <c r="K4" s="94" t="s">
        <v>64</v>
      </c>
    </row>
    <row r="5" spans="2:16" ht="30" customHeight="1" x14ac:dyDescent="0.25">
      <c r="B5" s="260" t="s">
        <v>185</v>
      </c>
      <c r="C5" s="262"/>
      <c r="D5" s="260" t="s">
        <v>189</v>
      </c>
      <c r="E5" s="262"/>
      <c r="F5" s="260" t="s">
        <v>186</v>
      </c>
      <c r="G5" s="261"/>
      <c r="H5" s="262"/>
      <c r="I5" s="35"/>
      <c r="J5" s="35"/>
      <c r="K5" s="35"/>
      <c r="O5" s="47"/>
    </row>
    <row r="6" spans="2:16" ht="58.5" customHeight="1" x14ac:dyDescent="0.25">
      <c r="B6" s="83" t="s">
        <v>19</v>
      </c>
      <c r="C6" s="84" t="s">
        <v>14</v>
      </c>
      <c r="D6" s="85" t="s">
        <v>10</v>
      </c>
      <c r="E6" s="86" t="s">
        <v>11</v>
      </c>
      <c r="F6" s="88" t="s">
        <v>31</v>
      </c>
      <c r="G6" s="89" t="s">
        <v>32</v>
      </c>
      <c r="H6" s="90" t="s">
        <v>33</v>
      </c>
      <c r="I6" s="35"/>
      <c r="J6" s="35"/>
      <c r="K6" s="35"/>
      <c r="N6" s="33" t="s">
        <v>36</v>
      </c>
    </row>
    <row r="7" spans="2:16" ht="15" x14ac:dyDescent="0.25">
      <c r="B7" s="76" t="s">
        <v>0</v>
      </c>
      <c r="C7" s="77"/>
      <c r="D7" s="77" t="s">
        <v>0</v>
      </c>
      <c r="E7" s="77"/>
      <c r="F7" s="77" t="s">
        <v>0</v>
      </c>
      <c r="G7" s="77"/>
      <c r="H7" s="78"/>
      <c r="I7" s="73"/>
      <c r="J7" s="190" t="s">
        <v>0</v>
      </c>
      <c r="K7" s="73"/>
      <c r="L7" s="42"/>
      <c r="P7"/>
    </row>
    <row r="8" spans="2:16" ht="15" x14ac:dyDescent="0.25">
      <c r="B8" s="79" t="s">
        <v>0</v>
      </c>
      <c r="C8" s="35"/>
      <c r="D8" s="35" t="s">
        <v>0</v>
      </c>
      <c r="E8" s="35"/>
      <c r="F8" s="35"/>
      <c r="G8" s="35" t="s">
        <v>0</v>
      </c>
      <c r="H8" s="80"/>
      <c r="I8" s="73"/>
      <c r="J8" s="190" t="s">
        <v>0</v>
      </c>
      <c r="K8" s="73"/>
      <c r="L8" s="42"/>
      <c r="M8" s="40">
        <v>1</v>
      </c>
      <c r="N8" s="34" t="s">
        <v>190</v>
      </c>
      <c r="P8"/>
    </row>
    <row r="9" spans="2:16" x14ac:dyDescent="0.25">
      <c r="B9" s="87" t="s">
        <v>0</v>
      </c>
      <c r="C9" s="91"/>
      <c r="D9" s="91" t="s">
        <v>0</v>
      </c>
      <c r="E9" s="91"/>
      <c r="F9" s="91"/>
      <c r="G9" s="91"/>
      <c r="H9" s="82" t="s">
        <v>0</v>
      </c>
      <c r="I9" s="190" t="s">
        <v>0</v>
      </c>
      <c r="J9" s="190" t="s">
        <v>0</v>
      </c>
      <c r="K9" s="73"/>
      <c r="L9" s="42"/>
      <c r="M9" s="42">
        <v>2</v>
      </c>
      <c r="N9" s="41" t="s">
        <v>191</v>
      </c>
    </row>
    <row r="10" spans="2:16" x14ac:dyDescent="0.25">
      <c r="B10" s="79" t="s">
        <v>0</v>
      </c>
      <c r="C10" s="35"/>
      <c r="D10" s="35"/>
      <c r="E10" s="35" t="s">
        <v>0</v>
      </c>
      <c r="F10" s="35" t="s">
        <v>0</v>
      </c>
      <c r="G10" s="35"/>
      <c r="H10" s="80"/>
      <c r="I10" s="190" t="s">
        <v>0</v>
      </c>
      <c r="J10" s="190" t="s">
        <v>0</v>
      </c>
      <c r="K10" s="73"/>
      <c r="L10" s="42"/>
      <c r="M10" s="110">
        <v>3</v>
      </c>
      <c r="N10" s="114" t="s">
        <v>192</v>
      </c>
    </row>
    <row r="11" spans="2:16" x14ac:dyDescent="0.25">
      <c r="B11" s="79" t="s">
        <v>0</v>
      </c>
      <c r="C11" s="35"/>
      <c r="D11" s="35"/>
      <c r="E11" s="35" t="s">
        <v>0</v>
      </c>
      <c r="F11" s="35"/>
      <c r="G11" s="35" t="s">
        <v>0</v>
      </c>
      <c r="H11" s="80"/>
      <c r="I11" s="73"/>
      <c r="J11" s="73"/>
      <c r="K11" s="73"/>
      <c r="L11" s="42"/>
      <c r="M11" s="113"/>
    </row>
    <row r="12" spans="2:16" x14ac:dyDescent="0.25">
      <c r="B12" s="81" t="s">
        <v>0</v>
      </c>
      <c r="C12" s="75"/>
      <c r="D12" s="75"/>
      <c r="E12" s="75" t="s">
        <v>0</v>
      </c>
      <c r="F12" s="75"/>
      <c r="G12" s="75"/>
      <c r="H12" s="82" t="s">
        <v>0</v>
      </c>
      <c r="I12" s="73"/>
      <c r="J12" s="73"/>
      <c r="K12" s="73"/>
      <c r="L12" s="42"/>
    </row>
    <row r="13" spans="2:16" x14ac:dyDescent="0.25">
      <c r="B13" s="79"/>
      <c r="C13" s="35" t="s">
        <v>0</v>
      </c>
      <c r="D13" s="35" t="s">
        <v>0</v>
      </c>
      <c r="E13" s="35"/>
      <c r="F13" s="35" t="s">
        <v>0</v>
      </c>
      <c r="G13" s="35"/>
      <c r="H13" s="80"/>
      <c r="I13" s="73"/>
      <c r="J13" s="73"/>
      <c r="K13" s="190" t="s">
        <v>0</v>
      </c>
      <c r="L13" s="42"/>
    </row>
    <row r="14" spans="2:16" x14ac:dyDescent="0.25">
      <c r="B14" s="79"/>
      <c r="C14" s="33" t="s">
        <v>0</v>
      </c>
      <c r="D14" s="35" t="s">
        <v>0</v>
      </c>
      <c r="E14" s="35"/>
      <c r="F14" s="35"/>
      <c r="G14" s="35" t="s">
        <v>0</v>
      </c>
      <c r="H14" s="80"/>
      <c r="I14" s="73"/>
      <c r="J14" s="73"/>
      <c r="K14" s="190" t="s">
        <v>0</v>
      </c>
      <c r="L14" s="42"/>
    </row>
    <row r="15" spans="2:16" x14ac:dyDescent="0.25">
      <c r="B15" s="81"/>
      <c r="C15" s="75" t="s">
        <v>0</v>
      </c>
      <c r="D15" s="75" t="s">
        <v>0</v>
      </c>
      <c r="E15" s="75"/>
      <c r="F15" s="75"/>
      <c r="G15" s="75"/>
      <c r="H15" s="82" t="s">
        <v>0</v>
      </c>
      <c r="I15" s="73"/>
      <c r="J15" s="73"/>
      <c r="K15" s="190" t="s">
        <v>0</v>
      </c>
      <c r="L15" s="42"/>
    </row>
    <row r="16" spans="2:16" ht="12.75" customHeight="1" x14ac:dyDescent="0.25">
      <c r="B16" s="79"/>
      <c r="C16" s="35" t="s">
        <v>0</v>
      </c>
      <c r="D16" s="35"/>
      <c r="E16" s="35" t="s">
        <v>0</v>
      </c>
      <c r="F16" s="35" t="s">
        <v>0</v>
      </c>
      <c r="G16" s="35"/>
      <c r="H16" s="80"/>
      <c r="I16" s="73"/>
      <c r="J16" s="73"/>
      <c r="K16" s="190" t="s">
        <v>0</v>
      </c>
      <c r="L16" s="42"/>
    </row>
    <row r="17" spans="2:13" x14ac:dyDescent="0.25">
      <c r="B17" s="79"/>
      <c r="C17" s="35" t="s">
        <v>0</v>
      </c>
      <c r="D17" s="35"/>
      <c r="E17" s="35" t="s">
        <v>0</v>
      </c>
      <c r="F17" s="35"/>
      <c r="G17" s="35" t="s">
        <v>0</v>
      </c>
      <c r="H17" s="80"/>
      <c r="I17" s="73"/>
      <c r="J17" s="73"/>
      <c r="K17" s="73"/>
      <c r="L17" s="42"/>
    </row>
    <row r="18" spans="2:13" x14ac:dyDescent="0.25">
      <c r="B18" s="81"/>
      <c r="C18" s="75" t="s">
        <v>0</v>
      </c>
      <c r="D18" s="75"/>
      <c r="E18" s="75" t="s">
        <v>0</v>
      </c>
      <c r="F18" s="75"/>
      <c r="G18" s="75"/>
      <c r="H18" s="82" t="s">
        <v>0</v>
      </c>
      <c r="I18" s="73"/>
      <c r="J18" s="73"/>
      <c r="K18" s="73"/>
      <c r="L18" s="42"/>
    </row>
    <row r="19" spans="2:13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42"/>
    </row>
    <row r="20" spans="2:13" x14ac:dyDescent="0.25">
      <c r="B20" s="35"/>
      <c r="C20" s="35"/>
      <c r="D20" s="35"/>
      <c r="E20" s="35"/>
      <c r="F20" s="35"/>
      <c r="G20" s="35"/>
    </row>
    <row r="21" spans="2:13" x14ac:dyDescent="0.25">
      <c r="B21" s="35"/>
      <c r="C21" s="35"/>
      <c r="D21" s="35"/>
      <c r="E21" s="35"/>
      <c r="F21" s="35"/>
      <c r="G21" s="35"/>
      <c r="H21" s="95" t="s">
        <v>68</v>
      </c>
      <c r="I21" s="96">
        <v>2</v>
      </c>
      <c r="J21" s="96">
        <v>4</v>
      </c>
      <c r="K21" s="96">
        <v>4</v>
      </c>
      <c r="M21" s="39">
        <f>SUM(I21:K21)</f>
        <v>10</v>
      </c>
    </row>
    <row r="22" spans="2:13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42"/>
    </row>
    <row r="23" spans="2:13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42"/>
    </row>
    <row r="24" spans="2:13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42"/>
    </row>
    <row r="25" spans="2:13" ht="12.75" customHeight="1" x14ac:dyDescent="0.2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42"/>
    </row>
    <row r="26" spans="2:13" x14ac:dyDescent="0.25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42"/>
    </row>
    <row r="27" spans="2:13" x14ac:dyDescent="0.2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42"/>
    </row>
    <row r="28" spans="2:13" x14ac:dyDescent="0.25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42"/>
    </row>
    <row r="29" spans="2:13" x14ac:dyDescent="0.25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42"/>
    </row>
    <row r="30" spans="2:13" ht="15" customHeight="1" x14ac:dyDescent="0.25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42"/>
    </row>
    <row r="31" spans="2:13" x14ac:dyDescent="0.2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42"/>
    </row>
    <row r="32" spans="2:13" x14ac:dyDescent="0.25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42"/>
    </row>
    <row r="33" spans="2:12" ht="12.75" customHeight="1" x14ac:dyDescent="0.25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42"/>
    </row>
    <row r="34" spans="2:12" x14ac:dyDescent="0.25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42"/>
    </row>
    <row r="35" spans="2:12" x14ac:dyDescent="0.25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42"/>
    </row>
    <row r="36" spans="2:12" x14ac:dyDescent="0.25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42"/>
    </row>
    <row r="37" spans="2:12" ht="12.75" customHeight="1" x14ac:dyDescent="0.25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42"/>
    </row>
    <row r="38" spans="2:12" x14ac:dyDescent="0.25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42"/>
    </row>
    <row r="39" spans="2:12" ht="12.75" customHeight="1" x14ac:dyDescent="0.25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42"/>
    </row>
    <row r="40" spans="2:12" x14ac:dyDescent="0.25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42"/>
    </row>
    <row r="41" spans="2:12" x14ac:dyDescent="0.25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42"/>
    </row>
    <row r="42" spans="2:12" x14ac:dyDescent="0.25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42"/>
    </row>
    <row r="43" spans="2:12" x14ac:dyDescent="0.25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42"/>
    </row>
    <row r="44" spans="2:12" x14ac:dyDescent="0.2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42"/>
    </row>
    <row r="45" spans="2:12" ht="12.75" customHeight="1" x14ac:dyDescent="0.25">
      <c r="B45" s="35"/>
      <c r="C45" s="36"/>
      <c r="D45" s="35"/>
      <c r="E45" s="35"/>
      <c r="F45" s="35"/>
      <c r="G45" s="35"/>
      <c r="H45" s="35"/>
      <c r="I45" s="35"/>
      <c r="J45" s="35"/>
      <c r="K45" s="35"/>
    </row>
    <row r="46" spans="2:12" x14ac:dyDescent="0.25"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2:12" x14ac:dyDescent="0.25"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2:12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2:11" x14ac:dyDescent="0.25"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2:11" x14ac:dyDescent="0.25"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2:11" ht="12.75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2:1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2:11" x14ac:dyDescent="0.25">
      <c r="B53" s="35"/>
      <c r="C53" s="36"/>
      <c r="D53" s="35"/>
      <c r="E53" s="35"/>
      <c r="F53" s="35"/>
      <c r="G53" s="35"/>
      <c r="H53" s="35"/>
      <c r="I53" s="35"/>
      <c r="J53" s="35"/>
      <c r="K53" s="35"/>
    </row>
    <row r="54" spans="2:11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2:11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2:11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2:11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2:11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2:11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2:11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2:11" x14ac:dyDescent="0.25">
      <c r="B61" s="35"/>
      <c r="C61" s="36"/>
      <c r="D61" s="35"/>
      <c r="E61" s="35"/>
      <c r="F61" s="35"/>
      <c r="G61" s="35"/>
      <c r="H61" s="35"/>
      <c r="I61" s="35"/>
      <c r="J61" s="35"/>
      <c r="K61" s="35"/>
    </row>
    <row r="62" spans="2:11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2:11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2:11" x14ac:dyDescent="0.25"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2:11" x14ac:dyDescent="0.25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2:11" x14ac:dyDescent="0.25"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2:11" x14ac:dyDescent="0.25"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2:11" x14ac:dyDescent="0.25"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2:11" x14ac:dyDescent="0.25">
      <c r="B69" s="35"/>
      <c r="C69" s="36"/>
      <c r="D69" s="35"/>
      <c r="E69" s="35"/>
      <c r="F69" s="35"/>
      <c r="G69" s="35"/>
      <c r="H69" s="35"/>
      <c r="I69" s="35"/>
      <c r="J69" s="35"/>
      <c r="K69" s="35"/>
    </row>
  </sheetData>
  <mergeCells count="6">
    <mergeCell ref="I3:K3"/>
    <mergeCell ref="B3:E4"/>
    <mergeCell ref="F3:H4"/>
    <mergeCell ref="D5:E5"/>
    <mergeCell ref="B5:C5"/>
    <mergeCell ref="F5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8"/>
  <sheetViews>
    <sheetView topLeftCell="A5" zoomScale="70" zoomScaleNormal="70" workbookViewId="0">
      <selection activeCell="U33" sqref="U33"/>
    </sheetView>
  </sheetViews>
  <sheetFormatPr defaultColWidth="9.140625" defaultRowHeight="12.75" x14ac:dyDescent="0.25"/>
  <cols>
    <col min="1" max="2" width="3.28515625" style="35" bestFit="1" customWidth="1"/>
    <col min="3" max="3" width="20" style="35" customWidth="1"/>
    <col min="4" max="4" width="11.7109375" style="35" bestFit="1" customWidth="1"/>
    <col min="5" max="5" width="7" style="35" customWidth="1"/>
    <col min="6" max="6" width="5.7109375" style="35" customWidth="1"/>
    <col min="7" max="8" width="6.5703125" style="35" customWidth="1"/>
    <col min="9" max="9" width="3.28515625" style="35" bestFit="1" customWidth="1"/>
    <col min="10" max="10" width="2" style="54" customWidth="1"/>
    <col min="11" max="11" width="3.7109375" style="33" customWidth="1"/>
    <col min="12" max="12" width="16" style="33" bestFit="1" customWidth="1"/>
    <col min="13" max="16384" width="9.140625" style="33"/>
  </cols>
  <sheetData>
    <row r="1" spans="1:15" ht="15.75" customHeight="1" x14ac:dyDescent="0.25"/>
    <row r="2" spans="1:15" ht="13.5" thickBot="1" x14ac:dyDescent="0.3">
      <c r="M2" s="112"/>
      <c r="N2" s="112"/>
      <c r="O2" s="112"/>
    </row>
    <row r="3" spans="1:15" ht="39" customHeight="1" thickBot="1" x14ac:dyDescent="0.3">
      <c r="E3" s="274" t="s">
        <v>26</v>
      </c>
      <c r="F3" s="275"/>
      <c r="G3" s="275"/>
      <c r="H3" s="276"/>
    </row>
    <row r="4" spans="1:15" ht="96.75" customHeight="1" x14ac:dyDescent="0.25">
      <c r="A4" s="74"/>
      <c r="B4" s="74"/>
      <c r="C4" s="59" t="s">
        <v>54</v>
      </c>
      <c r="D4" s="55">
        <f>4*28</f>
        <v>112</v>
      </c>
      <c r="E4" s="272" t="s">
        <v>193</v>
      </c>
      <c r="F4" s="273"/>
      <c r="G4" s="270" t="s">
        <v>194</v>
      </c>
      <c r="H4" s="271"/>
      <c r="I4" s="74"/>
      <c r="L4" s="59" t="s">
        <v>55</v>
      </c>
      <c r="M4" s="33">
        <f>I35</f>
        <v>14</v>
      </c>
      <c r="N4" s="33">
        <f>14*6+20</f>
        <v>104</v>
      </c>
    </row>
    <row r="5" spans="1:15" ht="96.75" customHeight="1" thickBot="1" x14ac:dyDescent="0.3">
      <c r="A5" s="74"/>
      <c r="B5" s="74"/>
      <c r="C5" s="115" t="s">
        <v>65</v>
      </c>
      <c r="D5" s="115" t="s">
        <v>61</v>
      </c>
      <c r="E5" s="145" t="s">
        <v>196</v>
      </c>
      <c r="F5" s="146" t="s">
        <v>195</v>
      </c>
      <c r="G5" s="147" t="s">
        <v>196</v>
      </c>
      <c r="H5" s="148" t="s">
        <v>195</v>
      </c>
      <c r="I5" s="74"/>
    </row>
    <row r="6" spans="1:15" ht="15" x14ac:dyDescent="0.2">
      <c r="C6" s="265" t="s">
        <v>8</v>
      </c>
      <c r="D6" s="99" t="s">
        <v>16</v>
      </c>
      <c r="E6" s="73"/>
      <c r="F6" s="73"/>
      <c r="G6" s="73"/>
      <c r="H6" s="73"/>
      <c r="K6" s="15"/>
      <c r="L6" s="3" t="s">
        <v>97</v>
      </c>
    </row>
    <row r="7" spans="1:15" ht="15" x14ac:dyDescent="0.2">
      <c r="C7" s="265"/>
      <c r="D7" s="99" t="s">
        <v>17</v>
      </c>
      <c r="E7" s="73"/>
      <c r="F7" s="73"/>
      <c r="G7" s="73"/>
      <c r="H7" s="73"/>
      <c r="K7" s="15"/>
      <c r="L7" s="15"/>
    </row>
    <row r="8" spans="1:15" ht="15" x14ac:dyDescent="0.2">
      <c r="C8" s="265"/>
      <c r="D8" s="99" t="s">
        <v>18</v>
      </c>
      <c r="E8" s="277" t="s">
        <v>0</v>
      </c>
      <c r="F8" s="264" t="s">
        <v>0</v>
      </c>
      <c r="G8" s="73"/>
      <c r="H8" s="264" t="s">
        <v>0</v>
      </c>
      <c r="K8" s="171">
        <v>1</v>
      </c>
      <c r="L8" s="172" t="s">
        <v>115</v>
      </c>
    </row>
    <row r="9" spans="1:15" ht="15" x14ac:dyDescent="0.25">
      <c r="C9" s="265"/>
      <c r="D9" s="99" t="s">
        <v>51</v>
      </c>
      <c r="E9" s="277"/>
      <c r="F9" s="264"/>
      <c r="G9" s="73"/>
      <c r="H9" s="264"/>
      <c r="K9" s="171">
        <v>2</v>
      </c>
      <c r="L9" s="21" t="s">
        <v>197</v>
      </c>
    </row>
    <row r="10" spans="1:15" ht="15" x14ac:dyDescent="0.2">
      <c r="C10" s="266" t="s">
        <v>9</v>
      </c>
      <c r="D10" s="99" t="s">
        <v>16</v>
      </c>
      <c r="E10" s="73"/>
      <c r="F10" s="73"/>
      <c r="G10" s="73"/>
      <c r="H10" s="73"/>
      <c r="K10" s="171">
        <v>3</v>
      </c>
      <c r="L10" s="172" t="s">
        <v>95</v>
      </c>
    </row>
    <row r="11" spans="1:15" ht="15" x14ac:dyDescent="0.25">
      <c r="C11" s="267"/>
      <c r="D11" s="99" t="s">
        <v>17</v>
      </c>
      <c r="E11" s="73"/>
      <c r="F11" s="73"/>
      <c r="G11" s="73"/>
      <c r="H11" s="73"/>
      <c r="K11" s="171">
        <v>4</v>
      </c>
      <c r="L11" s="21" t="s">
        <v>198</v>
      </c>
    </row>
    <row r="12" spans="1:15" ht="15" x14ac:dyDescent="0.2">
      <c r="C12" s="267"/>
      <c r="D12" s="99" t="s">
        <v>18</v>
      </c>
      <c r="E12" s="73"/>
      <c r="F12" s="264" t="s">
        <v>0</v>
      </c>
      <c r="G12" s="73"/>
      <c r="H12" s="73"/>
      <c r="K12" s="171"/>
      <c r="L12" s="172"/>
    </row>
    <row r="13" spans="1:15" ht="15" x14ac:dyDescent="0.2">
      <c r="C13" s="267"/>
      <c r="D13" s="99" t="s">
        <v>51</v>
      </c>
      <c r="E13" s="73"/>
      <c r="F13" s="264"/>
      <c r="G13" s="73"/>
      <c r="H13" s="73"/>
      <c r="K13" s="171"/>
      <c r="L13" s="172"/>
    </row>
    <row r="14" spans="1:15" ht="12.75" customHeight="1" x14ac:dyDescent="0.25">
      <c r="C14" s="266" t="s">
        <v>53</v>
      </c>
      <c r="D14" s="111" t="s">
        <v>16</v>
      </c>
      <c r="E14" s="73"/>
      <c r="F14" s="73"/>
      <c r="G14" s="73"/>
      <c r="H14" s="73"/>
      <c r="K14" s="42"/>
      <c r="L14" s="3" t="s">
        <v>98</v>
      </c>
    </row>
    <row r="15" spans="1:15" ht="12.75" customHeight="1" x14ac:dyDescent="0.25">
      <c r="C15" s="267"/>
      <c r="D15" s="111" t="s">
        <v>50</v>
      </c>
      <c r="E15" s="73"/>
      <c r="F15" s="73"/>
      <c r="G15" s="73"/>
      <c r="H15" s="73"/>
      <c r="K15" s="42"/>
    </row>
    <row r="16" spans="1:15" ht="12.75" customHeight="1" x14ac:dyDescent="0.25">
      <c r="C16" s="267"/>
      <c r="D16" s="111" t="s">
        <v>18</v>
      </c>
      <c r="E16" s="277" t="s">
        <v>0</v>
      </c>
      <c r="F16" s="264" t="s">
        <v>0</v>
      </c>
      <c r="G16" s="73"/>
      <c r="H16" s="73"/>
      <c r="K16" s="42">
        <v>1</v>
      </c>
      <c r="L16" s="21" t="s">
        <v>199</v>
      </c>
    </row>
    <row r="17" spans="3:12" ht="12.75" customHeight="1" x14ac:dyDescent="0.25">
      <c r="C17" s="267"/>
      <c r="D17" s="111" t="s">
        <v>51</v>
      </c>
      <c r="E17" s="277"/>
      <c r="F17" s="264"/>
      <c r="G17" s="73"/>
      <c r="H17" s="73"/>
      <c r="K17" s="42">
        <v>2</v>
      </c>
      <c r="L17" s="172" t="s">
        <v>96</v>
      </c>
    </row>
    <row r="18" spans="3:12" ht="15" customHeight="1" x14ac:dyDescent="0.25">
      <c r="C18" s="266" t="s">
        <v>182</v>
      </c>
      <c r="D18" s="117" t="s">
        <v>16</v>
      </c>
      <c r="E18" s="73"/>
      <c r="F18" s="73"/>
      <c r="G18" s="73"/>
      <c r="H18" s="73"/>
      <c r="K18" s="42">
        <v>3</v>
      </c>
      <c r="L18" s="21" t="s">
        <v>200</v>
      </c>
    </row>
    <row r="19" spans="3:12" ht="15" x14ac:dyDescent="0.25">
      <c r="C19" s="267"/>
      <c r="D19" s="117" t="s">
        <v>50</v>
      </c>
      <c r="E19" s="73"/>
      <c r="F19" s="73"/>
      <c r="G19" s="73"/>
      <c r="H19" s="73"/>
      <c r="K19" s="42">
        <v>4</v>
      </c>
      <c r="L19" s="21" t="s">
        <v>198</v>
      </c>
    </row>
    <row r="20" spans="3:12" ht="15" customHeight="1" x14ac:dyDescent="0.25">
      <c r="C20" s="267"/>
      <c r="D20" s="117" t="s">
        <v>18</v>
      </c>
      <c r="E20" s="73"/>
      <c r="F20" s="73"/>
      <c r="G20" s="73"/>
      <c r="H20" s="73"/>
      <c r="K20" s="42"/>
      <c r="L20" s="172"/>
    </row>
    <row r="21" spans="3:12" ht="15" x14ac:dyDescent="0.25">
      <c r="C21" s="267"/>
      <c r="D21" s="117" t="s">
        <v>51</v>
      </c>
      <c r="E21" s="73"/>
      <c r="F21" s="73"/>
      <c r="G21" s="73"/>
      <c r="H21" s="73"/>
      <c r="K21" s="42"/>
      <c r="L21" s="172"/>
    </row>
    <row r="22" spans="3:12" ht="15" customHeight="1" x14ac:dyDescent="0.25">
      <c r="C22" s="268" t="s">
        <v>183</v>
      </c>
      <c r="D22" s="117" t="s">
        <v>16</v>
      </c>
      <c r="E22" s="149"/>
      <c r="F22" s="149"/>
      <c r="G22" s="73"/>
      <c r="H22" s="73"/>
      <c r="L22" s="3" t="s">
        <v>110</v>
      </c>
    </row>
    <row r="23" spans="3:12" x14ac:dyDescent="0.25">
      <c r="C23" s="269"/>
      <c r="D23" s="117" t="s">
        <v>50</v>
      </c>
      <c r="E23" s="149"/>
      <c r="F23" s="149"/>
      <c r="G23" s="73"/>
      <c r="H23" s="73"/>
    </row>
    <row r="24" spans="3:12" ht="15" customHeight="1" x14ac:dyDescent="0.25">
      <c r="C24" s="269"/>
      <c r="D24" s="117" t="s">
        <v>18</v>
      </c>
      <c r="E24" s="149"/>
      <c r="F24" s="149"/>
      <c r="G24" s="73"/>
      <c r="H24" s="73"/>
      <c r="K24" s="114">
        <v>1</v>
      </c>
      <c r="L24" s="107" t="s">
        <v>201</v>
      </c>
    </row>
    <row r="25" spans="3:12" x14ac:dyDescent="0.25">
      <c r="C25" s="269"/>
      <c r="D25" s="117" t="s">
        <v>51</v>
      </c>
      <c r="E25" s="149"/>
      <c r="F25" s="149"/>
      <c r="G25" s="73"/>
      <c r="H25" s="73"/>
      <c r="K25" s="41"/>
      <c r="L25" s="58"/>
    </row>
    <row r="26" spans="3:12" x14ac:dyDescent="0.25">
      <c r="C26" s="265" t="s">
        <v>184</v>
      </c>
      <c r="D26" s="98" t="s">
        <v>16</v>
      </c>
      <c r="E26" s="73"/>
      <c r="F26" s="73"/>
      <c r="G26" s="73"/>
      <c r="H26" s="73"/>
    </row>
    <row r="27" spans="3:12" x14ac:dyDescent="0.25">
      <c r="C27" s="265"/>
      <c r="D27" s="98" t="s">
        <v>17</v>
      </c>
      <c r="E27" s="73"/>
      <c r="F27" s="73"/>
      <c r="G27" s="73"/>
      <c r="H27" s="73"/>
    </row>
    <row r="28" spans="3:12" ht="15" customHeight="1" x14ac:dyDescent="0.25">
      <c r="C28" s="265"/>
      <c r="D28" s="98" t="s">
        <v>18</v>
      </c>
      <c r="E28" s="277" t="s">
        <v>0</v>
      </c>
      <c r="F28" s="264" t="s">
        <v>0</v>
      </c>
      <c r="G28" s="264" t="s">
        <v>0</v>
      </c>
      <c r="H28" s="264" t="s">
        <v>0</v>
      </c>
    </row>
    <row r="29" spans="3:12" x14ac:dyDescent="0.25">
      <c r="C29" s="265"/>
      <c r="D29" s="98" t="s">
        <v>51</v>
      </c>
      <c r="E29" s="277"/>
      <c r="F29" s="264"/>
      <c r="G29" s="264"/>
      <c r="H29" s="264"/>
    </row>
    <row r="30" spans="3:12" x14ac:dyDescent="0.2">
      <c r="C30" s="265" t="s">
        <v>294</v>
      </c>
      <c r="D30" s="99" t="s">
        <v>16</v>
      </c>
      <c r="E30" s="73"/>
      <c r="F30" s="73"/>
      <c r="G30" s="73"/>
      <c r="H30" s="73"/>
    </row>
    <row r="31" spans="3:12" ht="15" customHeight="1" x14ac:dyDescent="0.2">
      <c r="C31" s="265"/>
      <c r="D31" s="99" t="s">
        <v>17</v>
      </c>
      <c r="E31" s="73"/>
      <c r="F31" s="73"/>
      <c r="G31" s="73"/>
      <c r="H31" s="73"/>
    </row>
    <row r="32" spans="3:12" ht="15" customHeight="1" x14ac:dyDescent="0.2">
      <c r="C32" s="265"/>
      <c r="D32" s="99" t="s">
        <v>18</v>
      </c>
      <c r="E32" s="277" t="s">
        <v>0</v>
      </c>
      <c r="F32" s="264" t="s">
        <v>0</v>
      </c>
      <c r="G32" s="264" t="s">
        <v>0</v>
      </c>
      <c r="H32" s="264" t="s">
        <v>0</v>
      </c>
    </row>
    <row r="33" spans="3:9" x14ac:dyDescent="0.2">
      <c r="C33" s="265"/>
      <c r="D33" s="99" t="s">
        <v>51</v>
      </c>
      <c r="E33" s="277"/>
      <c r="F33" s="264"/>
      <c r="G33" s="264"/>
      <c r="H33" s="264"/>
    </row>
    <row r="34" spans="3:9" ht="12.75" customHeight="1" x14ac:dyDescent="0.25"/>
    <row r="35" spans="3:9" x14ac:dyDescent="0.25">
      <c r="D35" s="144" t="s">
        <v>68</v>
      </c>
      <c r="E35" s="35">
        <f>COUNTA(E6:E33)</f>
        <v>4</v>
      </c>
      <c r="F35" s="35">
        <f t="shared" ref="F35:H35" si="0">COUNTA(F6:F33)</f>
        <v>5</v>
      </c>
      <c r="G35" s="35">
        <f t="shared" si="0"/>
        <v>2</v>
      </c>
      <c r="H35" s="35">
        <f t="shared" si="0"/>
        <v>3</v>
      </c>
      <c r="I35" s="35">
        <f>SUM(E35:H35)</f>
        <v>14</v>
      </c>
    </row>
    <row r="36" spans="3:9" ht="12.75" customHeight="1" x14ac:dyDescent="0.25"/>
    <row r="42" spans="3:9" ht="12.75" customHeight="1" x14ac:dyDescent="0.25"/>
    <row r="48" spans="3:9" ht="12.75" customHeight="1" x14ac:dyDescent="0.25"/>
  </sheetData>
  <mergeCells count="24">
    <mergeCell ref="G28:G29"/>
    <mergeCell ref="G4:H4"/>
    <mergeCell ref="E4:F4"/>
    <mergeCell ref="E3:H3"/>
    <mergeCell ref="E32:E33"/>
    <mergeCell ref="F32:F33"/>
    <mergeCell ref="G32:G33"/>
    <mergeCell ref="H32:H33"/>
    <mergeCell ref="H28:H29"/>
    <mergeCell ref="E8:E9"/>
    <mergeCell ref="F8:F9"/>
    <mergeCell ref="H8:H9"/>
    <mergeCell ref="F12:F13"/>
    <mergeCell ref="E16:E17"/>
    <mergeCell ref="F16:F17"/>
    <mergeCell ref="E28:E29"/>
    <mergeCell ref="F28:F29"/>
    <mergeCell ref="C6:C9"/>
    <mergeCell ref="C10:C13"/>
    <mergeCell ref="C14:C17"/>
    <mergeCell ref="C30:C33"/>
    <mergeCell ref="C26:C29"/>
    <mergeCell ref="C18:C21"/>
    <mergeCell ref="C22:C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50"/>
  <sheetViews>
    <sheetView zoomScale="80" zoomScaleNormal="80" workbookViewId="0">
      <selection activeCell="G5" sqref="G5"/>
    </sheetView>
  </sheetViews>
  <sheetFormatPr defaultColWidth="9.140625" defaultRowHeight="12.75" x14ac:dyDescent="0.25"/>
  <cols>
    <col min="1" max="1" width="4.140625" style="33" bestFit="1" customWidth="1"/>
    <col min="2" max="2" width="26.5703125" style="35" customWidth="1"/>
    <col min="3" max="3" width="11" style="35" bestFit="1" customWidth="1"/>
    <col min="4" max="15" width="4" style="33" customWidth="1"/>
    <col min="16" max="16" width="3.85546875" style="33" customWidth="1"/>
    <col min="17" max="17" width="3.140625" style="64" customWidth="1"/>
    <col min="18" max="32" width="6.5703125" style="33" customWidth="1"/>
    <col min="33" max="16384" width="9.140625" style="33"/>
  </cols>
  <sheetData>
    <row r="1" spans="1:32" ht="13.5" thickBot="1" x14ac:dyDescent="0.3">
      <c r="B1" s="105"/>
    </row>
    <row r="2" spans="1:32" ht="15.75" thickBot="1" x14ac:dyDescent="0.3">
      <c r="D2" s="280" t="s">
        <v>123</v>
      </c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  <c r="Q2" s="61"/>
      <c r="R2" s="14"/>
      <c r="S2" s="14"/>
      <c r="T2" s="14"/>
      <c r="AA2" s="14"/>
      <c r="AB2" s="14"/>
      <c r="AC2" s="14"/>
      <c r="AD2" s="14"/>
      <c r="AE2" s="14"/>
      <c r="AF2" s="14"/>
    </row>
    <row r="3" spans="1:32" ht="15.75" customHeight="1" thickBot="1" x14ac:dyDescent="0.3">
      <c r="B3" s="59"/>
      <c r="C3" s="55"/>
      <c r="D3" s="280" t="s">
        <v>202</v>
      </c>
      <c r="E3" s="281"/>
      <c r="F3" s="281"/>
      <c r="G3" s="281"/>
      <c r="H3" s="281"/>
      <c r="I3" s="282"/>
      <c r="J3" s="280" t="s">
        <v>125</v>
      </c>
      <c r="K3" s="281"/>
      <c r="L3" s="281"/>
      <c r="M3" s="281"/>
      <c r="N3" s="281"/>
      <c r="O3" s="282"/>
      <c r="Q3" s="62"/>
      <c r="R3" s="16"/>
      <c r="S3" s="16"/>
      <c r="T3" s="16"/>
      <c r="AA3" s="16"/>
      <c r="AB3" s="16"/>
      <c r="AC3" s="16"/>
      <c r="AD3" s="16"/>
      <c r="AE3" s="16"/>
      <c r="AF3" s="16"/>
    </row>
    <row r="4" spans="1:32" ht="135" customHeight="1" x14ac:dyDescent="0.25">
      <c r="B4" s="59" t="s">
        <v>54</v>
      </c>
      <c r="C4" s="198">
        <f>12*28</f>
        <v>336</v>
      </c>
      <c r="D4" s="278" t="s">
        <v>203</v>
      </c>
      <c r="E4" s="279"/>
      <c r="F4" s="279" t="s">
        <v>169</v>
      </c>
      <c r="G4" s="279"/>
      <c r="H4" s="279" t="s">
        <v>170</v>
      </c>
      <c r="I4" s="283"/>
      <c r="J4" s="278" t="s">
        <v>203</v>
      </c>
      <c r="K4" s="279"/>
      <c r="L4" s="279" t="s">
        <v>169</v>
      </c>
      <c r="M4" s="279"/>
      <c r="N4" s="279" t="s">
        <v>170</v>
      </c>
      <c r="O4" s="283"/>
      <c r="Q4" s="63"/>
      <c r="R4" s="3"/>
      <c r="T4" s="59" t="s">
        <v>55</v>
      </c>
      <c r="U4" s="3">
        <f>P35</f>
        <v>66</v>
      </c>
      <c r="V4" s="3">
        <f>U4*10</f>
        <v>660</v>
      </c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85.5" customHeight="1" thickBot="1" x14ac:dyDescent="0.3">
      <c r="B5" s="115" t="s">
        <v>60</v>
      </c>
      <c r="C5" s="115" t="s">
        <v>61</v>
      </c>
      <c r="D5" s="134" t="s">
        <v>204</v>
      </c>
      <c r="E5" s="135" t="s">
        <v>195</v>
      </c>
      <c r="F5" s="136" t="s">
        <v>204</v>
      </c>
      <c r="G5" s="135" t="s">
        <v>195</v>
      </c>
      <c r="H5" s="136" t="s">
        <v>74</v>
      </c>
      <c r="I5" s="137" t="s">
        <v>195</v>
      </c>
      <c r="J5" s="134" t="s">
        <v>74</v>
      </c>
      <c r="K5" s="135" t="s">
        <v>195</v>
      </c>
      <c r="L5" s="136" t="s">
        <v>74</v>
      </c>
      <c r="M5" s="135" t="s">
        <v>195</v>
      </c>
      <c r="N5" s="136" t="s">
        <v>74</v>
      </c>
      <c r="O5" s="137" t="s">
        <v>195</v>
      </c>
      <c r="Q5" s="63"/>
      <c r="R5" s="3"/>
      <c r="T5" s="59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">
      <c r="B6" s="265" t="s">
        <v>8</v>
      </c>
      <c r="C6" s="99" t="s">
        <v>16</v>
      </c>
      <c r="D6" s="150" t="s">
        <v>0</v>
      </c>
      <c r="E6" s="264" t="s">
        <v>0</v>
      </c>
      <c r="F6" s="150" t="s">
        <v>0</v>
      </c>
      <c r="G6" s="264" t="s">
        <v>0</v>
      </c>
      <c r="H6" s="150" t="s">
        <v>0</v>
      </c>
      <c r="I6" s="264" t="s">
        <v>0</v>
      </c>
      <c r="J6" s="150" t="s">
        <v>0</v>
      </c>
      <c r="K6" s="264" t="s">
        <v>0</v>
      </c>
      <c r="L6" s="150" t="s">
        <v>0</v>
      </c>
      <c r="M6" s="264" t="s">
        <v>0</v>
      </c>
      <c r="N6" s="150" t="s">
        <v>0</v>
      </c>
      <c r="O6" s="264" t="s">
        <v>0</v>
      </c>
    </row>
    <row r="7" spans="1:32" ht="15" x14ac:dyDescent="0.2">
      <c r="A7" s="47"/>
      <c r="B7" s="265"/>
      <c r="C7" s="99" t="s">
        <v>17</v>
      </c>
      <c r="D7" s="73"/>
      <c r="E7" s="264"/>
      <c r="F7" s="73"/>
      <c r="G7" s="264"/>
      <c r="H7" s="73"/>
      <c r="I7" s="264"/>
      <c r="J7" s="73"/>
      <c r="K7" s="264"/>
      <c r="L7" s="73"/>
      <c r="M7" s="264"/>
      <c r="N7" s="73"/>
      <c r="O7" s="264"/>
      <c r="R7" s="15"/>
      <c r="S7" s="3" t="s">
        <v>207</v>
      </c>
      <c r="T7" s="15"/>
    </row>
    <row r="8" spans="1:32" ht="15" x14ac:dyDescent="0.25">
      <c r="B8" s="265"/>
      <c r="C8" s="99" t="s">
        <v>18</v>
      </c>
      <c r="D8" s="73"/>
      <c r="E8" s="264"/>
      <c r="F8" s="73"/>
      <c r="G8" s="264"/>
      <c r="H8" s="73"/>
      <c r="I8" s="264"/>
      <c r="J8" s="73"/>
      <c r="K8" s="264"/>
      <c r="L8" s="73"/>
      <c r="M8" s="264"/>
      <c r="N8" s="73"/>
      <c r="O8" s="264"/>
      <c r="P8"/>
      <c r="Q8" s="65"/>
      <c r="R8" s="15"/>
      <c r="S8" s="15"/>
      <c r="T8" s="21"/>
      <c r="U8"/>
      <c r="V8"/>
      <c r="W8"/>
      <c r="X8"/>
      <c r="Y8"/>
      <c r="Z8"/>
      <c r="AA8"/>
      <c r="AB8"/>
      <c r="AC8"/>
      <c r="AD8"/>
      <c r="AE8"/>
      <c r="AF8"/>
    </row>
    <row r="9" spans="1:32" ht="15" x14ac:dyDescent="0.25">
      <c r="B9" s="265"/>
      <c r="C9" s="99" t="s">
        <v>51</v>
      </c>
      <c r="D9" s="150" t="s">
        <v>0</v>
      </c>
      <c r="E9" s="264"/>
      <c r="F9" s="150" t="s">
        <v>0</v>
      </c>
      <c r="G9" s="264"/>
      <c r="H9" s="150" t="s">
        <v>0</v>
      </c>
      <c r="I9" s="264"/>
      <c r="J9" s="150" t="s">
        <v>0</v>
      </c>
      <c r="K9" s="264"/>
      <c r="L9" s="150" t="s">
        <v>0</v>
      </c>
      <c r="M9" s="264"/>
      <c r="N9" s="150" t="s">
        <v>0</v>
      </c>
      <c r="O9" s="264"/>
      <c r="P9"/>
      <c r="Q9" s="65"/>
      <c r="R9" s="21">
        <v>1</v>
      </c>
      <c r="S9" s="21" t="s">
        <v>132</v>
      </c>
      <c r="T9" s="21"/>
      <c r="U9"/>
      <c r="V9"/>
      <c r="W9"/>
      <c r="X9"/>
      <c r="Y9"/>
      <c r="Z9"/>
      <c r="AA9"/>
      <c r="AB9"/>
      <c r="AC9"/>
      <c r="AD9"/>
      <c r="AE9"/>
      <c r="AF9"/>
    </row>
    <row r="10" spans="1:32" ht="15" x14ac:dyDescent="0.25">
      <c r="B10" s="266" t="s">
        <v>9</v>
      </c>
      <c r="C10" s="99" t="s">
        <v>16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R10" s="173">
        <v>2</v>
      </c>
      <c r="S10" s="21" t="s">
        <v>208</v>
      </c>
      <c r="T10" s="15"/>
    </row>
    <row r="11" spans="1:32" ht="15" x14ac:dyDescent="0.25">
      <c r="B11" s="267"/>
      <c r="C11" s="99" t="s">
        <v>17</v>
      </c>
      <c r="D11" s="73"/>
      <c r="E11" s="141" t="s">
        <v>0</v>
      </c>
      <c r="F11" s="73"/>
      <c r="G11" s="141" t="s">
        <v>0</v>
      </c>
      <c r="H11" s="73"/>
      <c r="I11" s="141" t="s">
        <v>0</v>
      </c>
      <c r="J11" s="73"/>
      <c r="K11" s="141" t="s">
        <v>0</v>
      </c>
      <c r="L11" s="73"/>
      <c r="M11" s="141" t="s">
        <v>0</v>
      </c>
      <c r="N11" s="73"/>
      <c r="O11" s="141" t="s">
        <v>0</v>
      </c>
      <c r="R11" s="21">
        <v>3</v>
      </c>
      <c r="S11" s="21" t="s">
        <v>209</v>
      </c>
      <c r="T11" s="15"/>
    </row>
    <row r="12" spans="1:32" ht="15" x14ac:dyDescent="0.25">
      <c r="B12" s="267"/>
      <c r="C12" s="99" t="s">
        <v>18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R12" s="173">
        <v>4</v>
      </c>
      <c r="S12" s="21" t="s">
        <v>210</v>
      </c>
      <c r="T12" s="15"/>
    </row>
    <row r="13" spans="1:32" ht="15" x14ac:dyDescent="0.25">
      <c r="B13" s="267"/>
      <c r="C13" s="99" t="s">
        <v>51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R13" s="21">
        <v>5</v>
      </c>
      <c r="S13" s="21" t="s">
        <v>211</v>
      </c>
      <c r="T13" s="15"/>
    </row>
    <row r="14" spans="1:32" ht="15" x14ac:dyDescent="0.25">
      <c r="B14" s="266" t="s">
        <v>53</v>
      </c>
      <c r="C14" s="99" t="s">
        <v>16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R14" s="173">
        <v>6</v>
      </c>
      <c r="S14" s="21" t="s">
        <v>297</v>
      </c>
      <c r="T14" s="15"/>
      <c r="V14"/>
      <c r="W14"/>
      <c r="X14"/>
      <c r="Y14"/>
      <c r="Z14"/>
      <c r="AA14"/>
    </row>
    <row r="15" spans="1:32" ht="15" x14ac:dyDescent="0.25">
      <c r="B15" s="267"/>
      <c r="C15" s="99" t="s">
        <v>17</v>
      </c>
      <c r="D15" s="73"/>
      <c r="E15" s="264" t="s">
        <v>0</v>
      </c>
      <c r="F15" s="37"/>
      <c r="G15" s="264" t="s">
        <v>0</v>
      </c>
      <c r="H15" s="37"/>
      <c r="I15" s="264" t="s">
        <v>0</v>
      </c>
      <c r="J15" s="73"/>
      <c r="K15" s="264" t="s">
        <v>0</v>
      </c>
      <c r="L15" s="37"/>
      <c r="M15" s="264" t="s">
        <v>0</v>
      </c>
      <c r="N15" s="37"/>
      <c r="O15" s="264" t="s">
        <v>0</v>
      </c>
      <c r="R15" s="21"/>
      <c r="S15" s="15"/>
      <c r="T15" s="15"/>
      <c r="V15"/>
      <c r="W15"/>
      <c r="X15"/>
      <c r="Y15"/>
      <c r="Z15"/>
      <c r="AA15"/>
    </row>
    <row r="16" spans="1:32" ht="15" x14ac:dyDescent="0.25">
      <c r="B16" s="267"/>
      <c r="C16" s="99" t="s">
        <v>18</v>
      </c>
      <c r="D16" s="73"/>
      <c r="E16" s="264"/>
      <c r="F16" s="37"/>
      <c r="G16" s="264"/>
      <c r="H16" s="37"/>
      <c r="I16" s="264"/>
      <c r="J16" s="73"/>
      <c r="K16" s="264"/>
      <c r="L16" s="37"/>
      <c r="M16" s="264"/>
      <c r="N16" s="37"/>
      <c r="O16" s="264"/>
      <c r="R16" s="106"/>
      <c r="V16"/>
      <c r="W16"/>
      <c r="X16"/>
      <c r="Y16"/>
      <c r="Z16"/>
      <c r="AA16"/>
    </row>
    <row r="17" spans="2:27" ht="15" x14ac:dyDescent="0.25">
      <c r="B17" s="267"/>
      <c r="C17" s="99" t="s">
        <v>51</v>
      </c>
      <c r="D17" s="141" t="s">
        <v>0</v>
      </c>
      <c r="E17" s="37"/>
      <c r="F17" s="141" t="s">
        <v>0</v>
      </c>
      <c r="G17" s="37"/>
      <c r="H17" s="141" t="s">
        <v>0</v>
      </c>
      <c r="I17" s="37"/>
      <c r="J17" s="141" t="s">
        <v>0</v>
      </c>
      <c r="K17" s="37"/>
      <c r="L17" s="141" t="s">
        <v>0</v>
      </c>
      <c r="M17" s="37"/>
      <c r="N17" s="141" t="s">
        <v>0</v>
      </c>
      <c r="O17" s="37"/>
      <c r="R17" s="106"/>
      <c r="S17" s="106"/>
      <c r="T17" s="108"/>
      <c r="U17"/>
      <c r="V17"/>
      <c r="W17"/>
      <c r="X17"/>
      <c r="Y17"/>
      <c r="Z17"/>
      <c r="AA17"/>
    </row>
    <row r="18" spans="2:27" ht="15" customHeight="1" x14ac:dyDescent="0.2">
      <c r="B18" s="266" t="s">
        <v>182</v>
      </c>
      <c r="C18" s="99" t="s">
        <v>16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spans="2:27" x14ac:dyDescent="0.2">
      <c r="B19" s="267"/>
      <c r="C19" s="99" t="s">
        <v>17</v>
      </c>
      <c r="D19" s="73"/>
      <c r="E19" s="264" t="s">
        <v>0</v>
      </c>
      <c r="F19" s="73"/>
      <c r="G19" s="264" t="s">
        <v>0</v>
      </c>
      <c r="H19" s="73"/>
      <c r="I19" s="264" t="s">
        <v>0</v>
      </c>
      <c r="J19" s="73"/>
      <c r="K19" s="264" t="s">
        <v>0</v>
      </c>
      <c r="L19" s="73"/>
      <c r="M19" s="264" t="s">
        <v>0</v>
      </c>
      <c r="N19" s="73"/>
      <c r="O19" s="264" t="s">
        <v>0</v>
      </c>
      <c r="S19" s="150" t="s">
        <v>0</v>
      </c>
      <c r="T19" s="47" t="s">
        <v>235</v>
      </c>
    </row>
    <row r="20" spans="2:27" ht="15" customHeight="1" x14ac:dyDescent="0.25">
      <c r="B20" s="267"/>
      <c r="C20" s="99" t="s">
        <v>18</v>
      </c>
      <c r="D20" s="73"/>
      <c r="E20" s="264"/>
      <c r="F20" s="73"/>
      <c r="G20" s="264"/>
      <c r="H20" s="73"/>
      <c r="I20" s="264"/>
      <c r="J20" s="73"/>
      <c r="K20" s="264"/>
      <c r="L20" s="73"/>
      <c r="M20" s="264"/>
      <c r="N20" s="73"/>
      <c r="O20" s="264"/>
      <c r="S20" s="152"/>
      <c r="T20" s="107" t="s">
        <v>69</v>
      </c>
      <c r="U20"/>
    </row>
    <row r="21" spans="2:27" ht="15" x14ac:dyDescent="0.25">
      <c r="B21" s="284"/>
      <c r="C21" s="99" t="s">
        <v>51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S21" s="153" t="s">
        <v>71</v>
      </c>
      <c r="T21" s="107" t="s">
        <v>70</v>
      </c>
      <c r="U21"/>
    </row>
    <row r="22" spans="2:27" ht="15" customHeight="1" x14ac:dyDescent="0.25">
      <c r="B22" s="266" t="s">
        <v>205</v>
      </c>
      <c r="C22" s="99" t="s">
        <v>16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S22" s="153" t="s">
        <v>71</v>
      </c>
      <c r="T22" s="107" t="s">
        <v>72</v>
      </c>
      <c r="U22"/>
    </row>
    <row r="23" spans="2:27" x14ac:dyDescent="0.2">
      <c r="B23" s="267"/>
      <c r="C23" s="99" t="s">
        <v>17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</row>
    <row r="24" spans="2:27" x14ac:dyDescent="0.2">
      <c r="B24" s="267"/>
      <c r="C24" s="99" t="s">
        <v>18</v>
      </c>
      <c r="D24" s="73"/>
      <c r="E24" s="141" t="s">
        <v>0</v>
      </c>
      <c r="F24" s="73"/>
      <c r="G24" s="141" t="s">
        <v>0</v>
      </c>
      <c r="H24" s="73"/>
      <c r="I24" s="141" t="s">
        <v>0</v>
      </c>
      <c r="J24" s="73"/>
      <c r="K24" s="141" t="s">
        <v>0</v>
      </c>
      <c r="L24" s="73"/>
      <c r="M24" s="141" t="s">
        <v>0</v>
      </c>
      <c r="N24" s="73"/>
      <c r="O24" s="141" t="s">
        <v>0</v>
      </c>
    </row>
    <row r="25" spans="2:27" ht="15" x14ac:dyDescent="0.2">
      <c r="B25" s="284"/>
      <c r="C25" s="99" t="s">
        <v>51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S25" s="3" t="s">
        <v>111</v>
      </c>
    </row>
    <row r="26" spans="2:27" ht="15" customHeight="1" x14ac:dyDescent="0.2">
      <c r="B26" s="265" t="s">
        <v>206</v>
      </c>
      <c r="C26" s="99" t="s">
        <v>16</v>
      </c>
      <c r="D26" s="286" t="s">
        <v>0</v>
      </c>
      <c r="E26" s="285" t="s">
        <v>0</v>
      </c>
      <c r="F26" s="285" t="s">
        <v>0</v>
      </c>
      <c r="G26" s="285" t="s">
        <v>0</v>
      </c>
      <c r="H26" s="285" t="s">
        <v>0</v>
      </c>
      <c r="I26" s="285" t="s">
        <v>0</v>
      </c>
      <c r="J26" s="285" t="s">
        <v>0</v>
      </c>
      <c r="K26" s="285" t="s">
        <v>0</v>
      </c>
      <c r="L26" s="285" t="s">
        <v>0</v>
      </c>
      <c r="M26" s="285" t="s">
        <v>0</v>
      </c>
      <c r="N26" s="285" t="s">
        <v>0</v>
      </c>
      <c r="O26" s="285" t="s">
        <v>0</v>
      </c>
    </row>
    <row r="27" spans="2:27" ht="15" x14ac:dyDescent="0.2">
      <c r="B27" s="265"/>
      <c r="C27" s="99" t="s">
        <v>17</v>
      </c>
      <c r="D27" s="286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S27" s="176" t="s">
        <v>212</v>
      </c>
    </row>
    <row r="28" spans="2:27" x14ac:dyDescent="0.2">
      <c r="B28" s="265"/>
      <c r="C28" s="99" t="s">
        <v>18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</row>
    <row r="29" spans="2:27" x14ac:dyDescent="0.2">
      <c r="B29" s="265"/>
      <c r="C29" s="99" t="s">
        <v>51</v>
      </c>
      <c r="D29" s="194" t="s">
        <v>0</v>
      </c>
      <c r="E29" s="194" t="s">
        <v>0</v>
      </c>
      <c r="F29" s="194" t="s">
        <v>0</v>
      </c>
      <c r="G29" s="194" t="s">
        <v>0</v>
      </c>
      <c r="H29" s="194" t="s">
        <v>0</v>
      </c>
      <c r="I29" s="194" t="s">
        <v>0</v>
      </c>
      <c r="J29" s="194" t="s">
        <v>0</v>
      </c>
      <c r="K29" s="194" t="s">
        <v>0</v>
      </c>
      <c r="L29" s="194" t="s">
        <v>0</v>
      </c>
      <c r="M29" s="194" t="s">
        <v>0</v>
      </c>
      <c r="N29" s="194" t="s">
        <v>0</v>
      </c>
      <c r="O29" s="194" t="s">
        <v>0</v>
      </c>
    </row>
    <row r="30" spans="2:27" x14ac:dyDescent="0.2">
      <c r="B30" s="265" t="s">
        <v>296</v>
      </c>
      <c r="C30" s="99" t="s">
        <v>16</v>
      </c>
      <c r="D30" s="264" t="s">
        <v>0</v>
      </c>
      <c r="E30" s="264" t="s">
        <v>0</v>
      </c>
      <c r="F30" s="264" t="s">
        <v>0</v>
      </c>
      <c r="G30" s="264" t="s">
        <v>0</v>
      </c>
      <c r="H30" s="264" t="s">
        <v>0</v>
      </c>
      <c r="I30" s="264" t="s">
        <v>0</v>
      </c>
      <c r="J30" s="264" t="s">
        <v>0</v>
      </c>
      <c r="K30" s="264" t="s">
        <v>0</v>
      </c>
      <c r="L30" s="264" t="s">
        <v>0</v>
      </c>
      <c r="M30" s="264" t="s">
        <v>0</v>
      </c>
      <c r="N30" s="264" t="s">
        <v>0</v>
      </c>
      <c r="O30" s="264" t="s">
        <v>0</v>
      </c>
    </row>
    <row r="31" spans="2:27" x14ac:dyDescent="0.2">
      <c r="B31" s="265"/>
      <c r="C31" s="99" t="s">
        <v>17</v>
      </c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</row>
    <row r="32" spans="2:27" x14ac:dyDescent="0.2">
      <c r="B32" s="265"/>
      <c r="C32" s="99" t="s">
        <v>18</v>
      </c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</row>
    <row r="33" spans="2:16" x14ac:dyDescent="0.2">
      <c r="B33" s="265"/>
      <c r="C33" s="99" t="s">
        <v>51</v>
      </c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</row>
    <row r="35" spans="2:16" x14ac:dyDescent="0.25">
      <c r="C35" s="144" t="s">
        <v>68</v>
      </c>
      <c r="D35" s="35">
        <f>COUNTA(D6:D33)-2</f>
        <v>4</v>
      </c>
      <c r="E35" s="35">
        <f>COUNTA(E6:E33)-1</f>
        <v>7</v>
      </c>
      <c r="F35" s="35">
        <f t="shared" ref="F35:N35" si="0">COUNTA(F6:F33)-2</f>
        <v>4</v>
      </c>
      <c r="G35" s="35">
        <f>COUNTA(G6:G33)-1</f>
        <v>7</v>
      </c>
      <c r="H35" s="35">
        <f t="shared" si="0"/>
        <v>4</v>
      </c>
      <c r="I35" s="35">
        <f>COUNTA(I6:I33)-1</f>
        <v>7</v>
      </c>
      <c r="J35" s="35">
        <f t="shared" si="0"/>
        <v>4</v>
      </c>
      <c r="K35" s="35">
        <f>COUNTA(K6:K33)-1</f>
        <v>7</v>
      </c>
      <c r="L35" s="35">
        <f t="shared" si="0"/>
        <v>4</v>
      </c>
      <c r="M35" s="35">
        <f>COUNTA(M6:M33)-1</f>
        <v>7</v>
      </c>
      <c r="N35" s="35">
        <f t="shared" si="0"/>
        <v>4</v>
      </c>
      <c r="O35" s="35">
        <f>COUNTA(O6:O33)-1</f>
        <v>7</v>
      </c>
      <c r="P35" s="33">
        <f>SUM(D35:O35)</f>
        <v>66</v>
      </c>
    </row>
    <row r="36" spans="2:16" ht="12.75" customHeight="1" x14ac:dyDescent="0.25"/>
    <row r="38" spans="2:16" ht="12.75" customHeight="1" x14ac:dyDescent="0.25"/>
    <row r="44" spans="2:16" ht="12.75" customHeight="1" x14ac:dyDescent="0.25"/>
    <row r="50" ht="12.75" customHeight="1" x14ac:dyDescent="0.25"/>
  </sheetData>
  <mergeCells count="58">
    <mergeCell ref="D2:O2"/>
    <mergeCell ref="J26:J27"/>
    <mergeCell ref="K26:K27"/>
    <mergeCell ref="L26:L27"/>
    <mergeCell ref="M26:M27"/>
    <mergeCell ref="N26:N27"/>
    <mergeCell ref="O26:O27"/>
    <mergeCell ref="D26:D27"/>
    <mergeCell ref="E26:E27"/>
    <mergeCell ref="F26:F27"/>
    <mergeCell ref="G26:G27"/>
    <mergeCell ref="H26:H27"/>
    <mergeCell ref="I26:I27"/>
    <mergeCell ref="L4:M4"/>
    <mergeCell ref="N4:O4"/>
    <mergeCell ref="J3:O3"/>
    <mergeCell ref="B26:B29"/>
    <mergeCell ref="B6:B9"/>
    <mergeCell ref="B10:B13"/>
    <mergeCell ref="B14:B17"/>
    <mergeCell ref="B30:B33"/>
    <mergeCell ref="B18:B21"/>
    <mergeCell ref="B22:B25"/>
    <mergeCell ref="D3:I3"/>
    <mergeCell ref="D4:E4"/>
    <mergeCell ref="F4:G4"/>
    <mergeCell ref="H4:I4"/>
    <mergeCell ref="I6:I9"/>
    <mergeCell ref="K6:K9"/>
    <mergeCell ref="J4:K4"/>
    <mergeCell ref="M6:M9"/>
    <mergeCell ref="O6:O9"/>
    <mergeCell ref="E15:E16"/>
    <mergeCell ref="G15:G16"/>
    <mergeCell ref="I15:I16"/>
    <mergeCell ref="K15:K16"/>
    <mergeCell ref="M15:M16"/>
    <mergeCell ref="O15:O16"/>
    <mergeCell ref="E6:E9"/>
    <mergeCell ref="G6:G9"/>
    <mergeCell ref="K19:K20"/>
    <mergeCell ref="M19:M20"/>
    <mergeCell ref="O19:O20"/>
    <mergeCell ref="E19:E20"/>
    <mergeCell ref="G19:G20"/>
    <mergeCell ref="I19:I20"/>
    <mergeCell ref="N30:N33"/>
    <mergeCell ref="O30:O33"/>
    <mergeCell ref="H30:H33"/>
    <mergeCell ref="I30:I33"/>
    <mergeCell ref="J30:J33"/>
    <mergeCell ref="K30:K33"/>
    <mergeCell ref="L30:L33"/>
    <mergeCell ref="D30:D33"/>
    <mergeCell ref="E30:E33"/>
    <mergeCell ref="F30:F33"/>
    <mergeCell ref="G30:G33"/>
    <mergeCell ref="M30:M3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Z37"/>
  <sheetViews>
    <sheetView topLeftCell="A7" zoomScale="80" zoomScaleNormal="80" workbookViewId="0">
      <selection activeCell="W29" sqref="W29"/>
    </sheetView>
  </sheetViews>
  <sheetFormatPr defaultRowHeight="15" x14ac:dyDescent="0.25"/>
  <cols>
    <col min="2" max="2" width="19.140625" customWidth="1"/>
    <col min="3" max="3" width="12.7109375" customWidth="1"/>
    <col min="4" max="5" width="3.28515625" bestFit="1" customWidth="1"/>
    <col min="6" max="8" width="3.28515625" customWidth="1"/>
    <col min="9" max="11" width="3.28515625" bestFit="1" customWidth="1"/>
    <col min="12" max="15" width="3.28515625" customWidth="1"/>
    <col min="16" max="16" width="3.28515625" bestFit="1" customWidth="1"/>
    <col min="17" max="19" width="3.28515625" customWidth="1"/>
    <col min="20" max="20" width="3.28515625" style="1" customWidth="1"/>
    <col min="21" max="21" width="3.28515625" style="205" customWidth="1"/>
    <col min="22" max="22" width="3.28515625" style="1" customWidth="1"/>
  </cols>
  <sheetData>
    <row r="2" spans="2:26" ht="15.75" thickBot="1" x14ac:dyDescent="0.3"/>
    <row r="3" spans="2:26" ht="15.75" customHeight="1" thickBot="1" x14ac:dyDescent="0.3">
      <c r="D3" s="280" t="s">
        <v>123</v>
      </c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2"/>
      <c r="T3" s="7"/>
      <c r="U3" s="201"/>
      <c r="V3" s="7"/>
    </row>
    <row r="4" spans="2:26" ht="15.75" customHeight="1" thickBot="1" x14ac:dyDescent="0.3">
      <c r="D4" s="280" t="s">
        <v>213</v>
      </c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2"/>
      <c r="T4" s="140"/>
      <c r="U4" s="202"/>
      <c r="V4" s="140"/>
    </row>
    <row r="5" spans="2:26" ht="96" customHeight="1" x14ac:dyDescent="0.25">
      <c r="B5" s="59" t="s">
        <v>54</v>
      </c>
      <c r="C5" s="198">
        <f>16*28</f>
        <v>448</v>
      </c>
      <c r="D5" s="288" t="s">
        <v>140</v>
      </c>
      <c r="E5" s="289"/>
      <c r="F5" s="289"/>
      <c r="G5" s="289"/>
      <c r="H5" s="289" t="s">
        <v>141</v>
      </c>
      <c r="I5" s="289"/>
      <c r="J5" s="289"/>
      <c r="K5" s="289"/>
      <c r="L5" s="289" t="s">
        <v>142</v>
      </c>
      <c r="M5" s="289"/>
      <c r="N5" s="289"/>
      <c r="O5" s="289"/>
      <c r="P5" s="289" t="s">
        <v>143</v>
      </c>
      <c r="Q5" s="289"/>
      <c r="R5" s="289"/>
      <c r="S5" s="291"/>
      <c r="T5" s="19"/>
      <c r="U5" s="203"/>
      <c r="V5" s="19"/>
      <c r="X5" s="59" t="s">
        <v>55</v>
      </c>
      <c r="Y5" s="3">
        <f>T37</f>
        <v>72</v>
      </c>
      <c r="Z5" s="10">
        <f>Y5*6</f>
        <v>432</v>
      </c>
    </row>
    <row r="6" spans="2:26" ht="135" customHeight="1" x14ac:dyDescent="0.25">
      <c r="B6" s="59"/>
      <c r="C6" s="198"/>
      <c r="D6" s="287" t="s">
        <v>124</v>
      </c>
      <c r="E6" s="226"/>
      <c r="F6" s="226" t="s">
        <v>126</v>
      </c>
      <c r="G6" s="226"/>
      <c r="H6" s="226" t="s">
        <v>124</v>
      </c>
      <c r="I6" s="226"/>
      <c r="J6" s="226" t="s">
        <v>126</v>
      </c>
      <c r="K6" s="226"/>
      <c r="L6" s="226" t="s">
        <v>124</v>
      </c>
      <c r="M6" s="226"/>
      <c r="N6" s="226" t="s">
        <v>126</v>
      </c>
      <c r="O6" s="226"/>
      <c r="P6" s="226" t="s">
        <v>124</v>
      </c>
      <c r="Q6" s="226"/>
      <c r="R6" s="226" t="s">
        <v>126</v>
      </c>
      <c r="S6" s="290"/>
      <c r="T6" s="19"/>
      <c r="U6" s="203"/>
      <c r="V6" s="19"/>
      <c r="X6" s="59"/>
      <c r="Y6" s="3"/>
    </row>
    <row r="7" spans="2:26" ht="96" customHeight="1" thickBot="1" x14ac:dyDescent="0.3">
      <c r="B7" s="115" t="s">
        <v>60</v>
      </c>
      <c r="C7" s="115" t="s">
        <v>61</v>
      </c>
      <c r="D7" s="134" t="s">
        <v>74</v>
      </c>
      <c r="E7" s="135" t="s">
        <v>195</v>
      </c>
      <c r="F7" s="136" t="s">
        <v>74</v>
      </c>
      <c r="G7" s="135" t="s">
        <v>195</v>
      </c>
      <c r="H7" s="136" t="s">
        <v>74</v>
      </c>
      <c r="I7" s="135" t="s">
        <v>195</v>
      </c>
      <c r="J7" s="136" t="s">
        <v>74</v>
      </c>
      <c r="K7" s="135" t="s">
        <v>195</v>
      </c>
      <c r="L7" s="136" t="s">
        <v>74</v>
      </c>
      <c r="M7" s="135" t="s">
        <v>195</v>
      </c>
      <c r="N7" s="136" t="s">
        <v>74</v>
      </c>
      <c r="O7" s="135" t="s">
        <v>195</v>
      </c>
      <c r="P7" s="136" t="s">
        <v>74</v>
      </c>
      <c r="Q7" s="135" t="s">
        <v>195</v>
      </c>
      <c r="R7" s="136" t="s">
        <v>74</v>
      </c>
      <c r="S7" s="137" t="s">
        <v>195</v>
      </c>
      <c r="T7" s="115"/>
      <c r="U7" s="204"/>
      <c r="V7" s="115"/>
    </row>
    <row r="8" spans="2:26" x14ac:dyDescent="0.25">
      <c r="B8" s="265" t="s">
        <v>8</v>
      </c>
      <c r="C8" s="99" t="s">
        <v>16</v>
      </c>
      <c r="D8" s="194" t="s">
        <v>0</v>
      </c>
      <c r="E8" s="264" t="s">
        <v>0</v>
      </c>
      <c r="F8" s="194" t="s">
        <v>0</v>
      </c>
      <c r="G8" s="264" t="s">
        <v>0</v>
      </c>
      <c r="H8" s="194" t="s">
        <v>0</v>
      </c>
      <c r="I8" s="264" t="s">
        <v>0</v>
      </c>
      <c r="J8" s="194" t="s">
        <v>0</v>
      </c>
      <c r="K8" s="264" t="s">
        <v>0</v>
      </c>
      <c r="L8" s="194" t="s">
        <v>0</v>
      </c>
      <c r="M8" s="264" t="s">
        <v>0</v>
      </c>
      <c r="N8" s="194" t="s">
        <v>0</v>
      </c>
      <c r="O8" s="264" t="s">
        <v>0</v>
      </c>
      <c r="P8" s="292" t="s">
        <v>0</v>
      </c>
      <c r="Q8" s="264" t="s">
        <v>0</v>
      </c>
      <c r="R8" s="292" t="s">
        <v>0</v>
      </c>
      <c r="S8" s="264" t="s">
        <v>0</v>
      </c>
      <c r="W8" s="3" t="s">
        <v>122</v>
      </c>
    </row>
    <row r="9" spans="2:26" x14ac:dyDescent="0.25">
      <c r="B9" s="265"/>
      <c r="C9" s="99" t="s">
        <v>17</v>
      </c>
      <c r="D9" s="73"/>
      <c r="E9" s="264"/>
      <c r="F9" s="73"/>
      <c r="G9" s="264"/>
      <c r="H9" s="73"/>
      <c r="I9" s="264"/>
      <c r="J9" s="73"/>
      <c r="K9" s="264"/>
      <c r="L9" s="73"/>
      <c r="M9" s="264"/>
      <c r="N9" s="73"/>
      <c r="O9" s="264"/>
      <c r="P9" s="285"/>
      <c r="Q9" s="264"/>
      <c r="R9" s="285"/>
      <c r="S9" s="264"/>
      <c r="V9" s="1">
        <v>1</v>
      </c>
      <c r="W9" s="21" t="s">
        <v>131</v>
      </c>
    </row>
    <row r="10" spans="2:26" x14ac:dyDescent="0.25">
      <c r="B10" s="265"/>
      <c r="C10" s="99" t="s">
        <v>18</v>
      </c>
      <c r="D10" s="73"/>
      <c r="E10" s="264"/>
      <c r="F10" s="73"/>
      <c r="G10" s="264"/>
      <c r="H10" s="73"/>
      <c r="I10" s="264"/>
      <c r="J10" s="73"/>
      <c r="K10" s="264"/>
      <c r="L10" s="73"/>
      <c r="M10" s="264"/>
      <c r="N10" s="73"/>
      <c r="O10" s="264"/>
      <c r="P10" s="73"/>
      <c r="Q10" s="264"/>
      <c r="R10" s="73"/>
      <c r="S10" s="264"/>
      <c r="V10" s="1">
        <v>2</v>
      </c>
      <c r="W10" s="21" t="s">
        <v>215</v>
      </c>
    </row>
    <row r="11" spans="2:26" x14ac:dyDescent="0.25">
      <c r="B11" s="265"/>
      <c r="C11" s="99" t="s">
        <v>51</v>
      </c>
      <c r="D11" s="194" t="s">
        <v>0</v>
      </c>
      <c r="E11" s="264"/>
      <c r="F11" s="194" t="s">
        <v>0</v>
      </c>
      <c r="G11" s="264"/>
      <c r="H11" s="194" t="s">
        <v>0</v>
      </c>
      <c r="I11" s="264"/>
      <c r="J11" s="194" t="s">
        <v>0</v>
      </c>
      <c r="K11" s="264"/>
      <c r="L11" s="194" t="s">
        <v>0</v>
      </c>
      <c r="M11" s="264"/>
      <c r="N11" s="194" t="s">
        <v>0</v>
      </c>
      <c r="O11" s="264"/>
      <c r="P11" s="194" t="s">
        <v>0</v>
      </c>
      <c r="Q11" s="264"/>
      <c r="R11" s="194" t="s">
        <v>0</v>
      </c>
      <c r="S11" s="264"/>
      <c r="V11" s="1">
        <v>3</v>
      </c>
      <c r="W11" s="21" t="s">
        <v>216</v>
      </c>
    </row>
    <row r="12" spans="2:26" x14ac:dyDescent="0.25">
      <c r="B12" s="266" t="s">
        <v>9</v>
      </c>
      <c r="C12" s="99" t="s">
        <v>16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V12" s="1">
        <v>4</v>
      </c>
      <c r="W12" s="21" t="s">
        <v>130</v>
      </c>
    </row>
    <row r="13" spans="2:26" x14ac:dyDescent="0.25">
      <c r="B13" s="267"/>
      <c r="C13" s="99" t="s">
        <v>17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V13" s="1">
        <v>5</v>
      </c>
      <c r="W13" s="21" t="s">
        <v>217</v>
      </c>
    </row>
    <row r="14" spans="2:26" x14ac:dyDescent="0.25">
      <c r="B14" s="267"/>
      <c r="C14" s="99" t="s">
        <v>18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</row>
    <row r="15" spans="2:26" x14ac:dyDescent="0.25">
      <c r="B15" s="267"/>
      <c r="C15" s="99" t="s">
        <v>51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</row>
    <row r="16" spans="2:26" x14ac:dyDescent="0.25">
      <c r="B16" s="266" t="s">
        <v>53</v>
      </c>
      <c r="C16" s="99" t="s">
        <v>16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</row>
    <row r="17" spans="2:23" x14ac:dyDescent="0.25">
      <c r="B17" s="267"/>
      <c r="C17" s="99" t="s">
        <v>17</v>
      </c>
      <c r="D17" s="73"/>
      <c r="E17" s="264" t="s">
        <v>0</v>
      </c>
      <c r="F17" s="37"/>
      <c r="G17" s="264" t="s">
        <v>0</v>
      </c>
      <c r="H17" s="73"/>
      <c r="I17" s="264" t="s">
        <v>0</v>
      </c>
      <c r="J17" s="37"/>
      <c r="K17" s="264" t="s">
        <v>0</v>
      </c>
      <c r="L17" s="73"/>
      <c r="M17" s="264" t="s">
        <v>0</v>
      </c>
      <c r="N17" s="37"/>
      <c r="O17" s="264" t="s">
        <v>0</v>
      </c>
      <c r="P17" s="73"/>
      <c r="Q17" s="264" t="s">
        <v>0</v>
      </c>
      <c r="R17" s="37"/>
      <c r="S17" s="264" t="s">
        <v>0</v>
      </c>
    </row>
    <row r="18" spans="2:23" x14ac:dyDescent="0.25">
      <c r="B18" s="267"/>
      <c r="C18" s="99" t="s">
        <v>18</v>
      </c>
      <c r="D18" s="73"/>
      <c r="E18" s="264"/>
      <c r="F18" s="37"/>
      <c r="G18" s="264"/>
      <c r="H18" s="73"/>
      <c r="I18" s="264"/>
      <c r="J18" s="37"/>
      <c r="K18" s="264"/>
      <c r="L18" s="73"/>
      <c r="M18" s="264"/>
      <c r="N18" s="37"/>
      <c r="O18" s="264"/>
      <c r="P18" s="73"/>
      <c r="Q18" s="264"/>
      <c r="R18" s="37"/>
      <c r="S18" s="264"/>
    </row>
    <row r="19" spans="2:23" x14ac:dyDescent="0.25">
      <c r="B19" s="267"/>
      <c r="C19" s="99" t="s">
        <v>51</v>
      </c>
      <c r="D19" s="193" t="s">
        <v>0</v>
      </c>
      <c r="E19" s="37"/>
      <c r="F19" s="193" t="s">
        <v>0</v>
      </c>
      <c r="G19" s="37"/>
      <c r="H19" s="193" t="s">
        <v>0</v>
      </c>
      <c r="I19" s="37"/>
      <c r="J19" s="193" t="s">
        <v>0</v>
      </c>
      <c r="K19" s="37"/>
      <c r="L19" s="193" t="s">
        <v>0</v>
      </c>
      <c r="M19" s="37"/>
      <c r="N19" s="193" t="s">
        <v>0</v>
      </c>
      <c r="O19" s="37"/>
      <c r="P19" s="193" t="s">
        <v>0</v>
      </c>
      <c r="Q19" s="37"/>
      <c r="R19" s="193" t="s">
        <v>0</v>
      </c>
      <c r="S19" s="37"/>
    </row>
    <row r="20" spans="2:23" x14ac:dyDescent="0.25">
      <c r="B20" s="266" t="s">
        <v>182</v>
      </c>
      <c r="C20" s="99" t="s">
        <v>16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</row>
    <row r="21" spans="2:23" x14ac:dyDescent="0.25">
      <c r="B21" s="267"/>
      <c r="C21" s="99" t="s">
        <v>17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</row>
    <row r="22" spans="2:23" x14ac:dyDescent="0.25">
      <c r="B22" s="267"/>
      <c r="C22" s="99" t="s">
        <v>18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V22" s="175" t="s">
        <v>0</v>
      </c>
      <c r="W22" s="3" t="s">
        <v>235</v>
      </c>
    </row>
    <row r="23" spans="2:23" x14ac:dyDescent="0.25">
      <c r="B23" s="284"/>
      <c r="C23" s="99" t="s">
        <v>51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</row>
    <row r="24" spans="2:23" x14ac:dyDescent="0.25">
      <c r="B24" s="266" t="s">
        <v>183</v>
      </c>
      <c r="C24" s="99" t="s">
        <v>16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</row>
    <row r="25" spans="2:23" x14ac:dyDescent="0.25">
      <c r="B25" s="267"/>
      <c r="C25" s="99" t="s">
        <v>17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W25" s="3" t="s">
        <v>224</v>
      </c>
    </row>
    <row r="26" spans="2:23" x14ac:dyDescent="0.25">
      <c r="B26" s="267"/>
      <c r="C26" s="99" t="s">
        <v>18</v>
      </c>
      <c r="D26" s="73"/>
      <c r="E26" s="193" t="s">
        <v>0</v>
      </c>
      <c r="F26" s="73"/>
      <c r="G26" s="193" t="s">
        <v>0</v>
      </c>
      <c r="H26" s="73"/>
      <c r="I26" s="193" t="s">
        <v>0</v>
      </c>
      <c r="J26" s="73"/>
      <c r="K26" s="193" t="s">
        <v>0</v>
      </c>
      <c r="L26" s="73"/>
      <c r="M26" s="193" t="s">
        <v>0</v>
      </c>
      <c r="N26" s="73"/>
      <c r="O26" s="193" t="s">
        <v>0</v>
      </c>
      <c r="P26" s="73"/>
      <c r="Q26" s="193" t="s">
        <v>0</v>
      </c>
      <c r="R26" s="73"/>
      <c r="S26" s="193" t="s">
        <v>0</v>
      </c>
    </row>
    <row r="27" spans="2:23" x14ac:dyDescent="0.25">
      <c r="B27" s="284"/>
      <c r="C27" s="99" t="s">
        <v>51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V27" s="1">
        <v>1</v>
      </c>
      <c r="W27" s="107" t="s">
        <v>154</v>
      </c>
    </row>
    <row r="28" spans="2:23" x14ac:dyDescent="0.25">
      <c r="B28" s="265" t="s">
        <v>184</v>
      </c>
      <c r="C28" s="99" t="s">
        <v>16</v>
      </c>
      <c r="D28" s="194" t="s">
        <v>0</v>
      </c>
      <c r="E28" s="194" t="s">
        <v>0</v>
      </c>
      <c r="F28" s="194" t="s">
        <v>0</v>
      </c>
      <c r="G28" s="194" t="s">
        <v>0</v>
      </c>
      <c r="H28" s="194" t="s">
        <v>0</v>
      </c>
      <c r="I28" s="194" t="s">
        <v>0</v>
      </c>
      <c r="J28" s="194" t="s">
        <v>0</v>
      </c>
      <c r="K28" s="194" t="s">
        <v>0</v>
      </c>
      <c r="L28" s="194" t="s">
        <v>0</v>
      </c>
      <c r="M28" s="194" t="s">
        <v>0</v>
      </c>
      <c r="N28" s="194" t="s">
        <v>0</v>
      </c>
      <c r="O28" s="194" t="s">
        <v>0</v>
      </c>
      <c r="P28" s="285" t="s">
        <v>0</v>
      </c>
      <c r="Q28" s="285" t="s">
        <v>0</v>
      </c>
      <c r="R28" s="285" t="s">
        <v>0</v>
      </c>
      <c r="S28" s="285" t="s">
        <v>0</v>
      </c>
    </row>
    <row r="29" spans="2:23" x14ac:dyDescent="0.25">
      <c r="B29" s="265"/>
      <c r="C29" s="99" t="s">
        <v>17</v>
      </c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285"/>
      <c r="Q29" s="285"/>
      <c r="R29" s="285"/>
      <c r="S29" s="285"/>
    </row>
    <row r="30" spans="2:23" x14ac:dyDescent="0.25">
      <c r="B30" s="265"/>
      <c r="C30" s="99" t="s">
        <v>18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2:23" x14ac:dyDescent="0.25">
      <c r="B31" s="265"/>
      <c r="C31" s="99" t="s">
        <v>51</v>
      </c>
      <c r="D31" s="194" t="s">
        <v>0</v>
      </c>
      <c r="E31" s="194" t="s">
        <v>0</v>
      </c>
      <c r="F31" s="194" t="s">
        <v>0</v>
      </c>
      <c r="G31" s="194" t="s">
        <v>0</v>
      </c>
      <c r="H31" s="194" t="s">
        <v>0</v>
      </c>
      <c r="I31" s="194" t="s">
        <v>0</v>
      </c>
      <c r="J31" s="194" t="s">
        <v>0</v>
      </c>
      <c r="K31" s="194" t="s">
        <v>0</v>
      </c>
      <c r="L31" s="194" t="s">
        <v>0</v>
      </c>
      <c r="M31" s="194" t="s">
        <v>0</v>
      </c>
      <c r="N31" s="194" t="s">
        <v>0</v>
      </c>
      <c r="O31" s="194" t="s">
        <v>0</v>
      </c>
      <c r="P31" s="194" t="s">
        <v>0</v>
      </c>
      <c r="Q31" s="194" t="s">
        <v>0</v>
      </c>
      <c r="R31" s="194" t="s">
        <v>0</v>
      </c>
      <c r="S31" s="194" t="s">
        <v>0</v>
      </c>
    </row>
    <row r="32" spans="2:23" x14ac:dyDescent="0.25">
      <c r="B32" s="265" t="s">
        <v>294</v>
      </c>
      <c r="C32" s="99" t="s">
        <v>16</v>
      </c>
      <c r="D32" s="264" t="s">
        <v>0</v>
      </c>
      <c r="E32" s="264" t="s">
        <v>0</v>
      </c>
      <c r="F32" s="264" t="s">
        <v>0</v>
      </c>
      <c r="G32" s="264" t="s">
        <v>0</v>
      </c>
      <c r="H32" s="264" t="s">
        <v>0</v>
      </c>
      <c r="I32" s="264" t="s">
        <v>0</v>
      </c>
      <c r="J32" s="264" t="s">
        <v>0</v>
      </c>
      <c r="K32" s="264" t="s">
        <v>0</v>
      </c>
      <c r="L32" s="264" t="s">
        <v>0</v>
      </c>
      <c r="M32" s="264" t="s">
        <v>0</v>
      </c>
      <c r="N32" s="264" t="s">
        <v>0</v>
      </c>
      <c r="O32" s="264" t="s">
        <v>0</v>
      </c>
      <c r="P32" s="264" t="s">
        <v>0</v>
      </c>
      <c r="Q32" s="264" t="s">
        <v>0</v>
      </c>
      <c r="R32" s="264" t="s">
        <v>0</v>
      </c>
      <c r="S32" s="264" t="s">
        <v>0</v>
      </c>
    </row>
    <row r="33" spans="2:20" x14ac:dyDescent="0.25">
      <c r="B33" s="265"/>
      <c r="C33" s="99" t="s">
        <v>17</v>
      </c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</row>
    <row r="34" spans="2:20" x14ac:dyDescent="0.25">
      <c r="B34" s="265"/>
      <c r="C34" s="99" t="s">
        <v>18</v>
      </c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</row>
    <row r="35" spans="2:20" x14ac:dyDescent="0.25">
      <c r="B35" s="265"/>
      <c r="C35" s="99" t="s">
        <v>51</v>
      </c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</row>
    <row r="37" spans="2:20" x14ac:dyDescent="0.25">
      <c r="C37" s="144" t="s">
        <v>68</v>
      </c>
      <c r="D37">
        <f>COUNTA(D8:D35)-2</f>
        <v>4</v>
      </c>
      <c r="E37">
        <f>COUNTA(E8:E35)-1</f>
        <v>5</v>
      </c>
      <c r="F37">
        <f t="shared" ref="F37:R37" si="0">COUNTA(F8:F35)-2</f>
        <v>4</v>
      </c>
      <c r="G37">
        <f>COUNTA(G8:G35)-1</f>
        <v>5</v>
      </c>
      <c r="H37">
        <f t="shared" si="0"/>
        <v>4</v>
      </c>
      <c r="I37">
        <f>COUNTA(I8:I35)-1</f>
        <v>5</v>
      </c>
      <c r="J37">
        <f t="shared" si="0"/>
        <v>4</v>
      </c>
      <c r="K37">
        <f>COUNTA(K8:K35)-1</f>
        <v>5</v>
      </c>
      <c r="L37">
        <f t="shared" si="0"/>
        <v>4</v>
      </c>
      <c r="M37">
        <f>COUNTA(M8:M35)-1</f>
        <v>5</v>
      </c>
      <c r="N37">
        <f t="shared" si="0"/>
        <v>4</v>
      </c>
      <c r="O37">
        <f>COUNTA(O8:O35)-1</f>
        <v>5</v>
      </c>
      <c r="P37">
        <f t="shared" si="0"/>
        <v>4</v>
      </c>
      <c r="Q37">
        <f>COUNTA(Q8:Q35)-1</f>
        <v>5</v>
      </c>
      <c r="R37">
        <f t="shared" si="0"/>
        <v>4</v>
      </c>
      <c r="S37">
        <f>COUNTA(S8:S35)-1</f>
        <v>5</v>
      </c>
      <c r="T37" s="1">
        <f>SUM(D37:S37)</f>
        <v>72</v>
      </c>
    </row>
  </sheetData>
  <mergeCells count="59">
    <mergeCell ref="R32:R35"/>
    <mergeCell ref="S32:S35"/>
    <mergeCell ref="P28:P29"/>
    <mergeCell ref="P8:P9"/>
    <mergeCell ref="R8:R9"/>
    <mergeCell ref="Q28:Q29"/>
    <mergeCell ref="R28:R29"/>
    <mergeCell ref="S28:S29"/>
    <mergeCell ref="Q32:Q35"/>
    <mergeCell ref="S8:S11"/>
    <mergeCell ref="S17:S18"/>
    <mergeCell ref="M17:M18"/>
    <mergeCell ref="O17:O18"/>
    <mergeCell ref="Q17:Q18"/>
    <mergeCell ref="L32:L35"/>
    <mergeCell ref="M32:M35"/>
    <mergeCell ref="N32:N35"/>
    <mergeCell ref="O32:O35"/>
    <mergeCell ref="P32:P35"/>
    <mergeCell ref="D32:D35"/>
    <mergeCell ref="E32:E35"/>
    <mergeCell ref="F32:F35"/>
    <mergeCell ref="G32:G35"/>
    <mergeCell ref="I8:I11"/>
    <mergeCell ref="I17:I18"/>
    <mergeCell ref="K8:K11"/>
    <mergeCell ref="H32:H35"/>
    <mergeCell ref="I32:I35"/>
    <mergeCell ref="J32:J35"/>
    <mergeCell ref="K32:K35"/>
    <mergeCell ref="K17:K18"/>
    <mergeCell ref="D3:S3"/>
    <mergeCell ref="D6:E6"/>
    <mergeCell ref="F6:G6"/>
    <mergeCell ref="D5:G5"/>
    <mergeCell ref="H6:I6"/>
    <mergeCell ref="J6:K6"/>
    <mergeCell ref="L6:M6"/>
    <mergeCell ref="H5:K5"/>
    <mergeCell ref="D4:S4"/>
    <mergeCell ref="R6:S6"/>
    <mergeCell ref="L5:O5"/>
    <mergeCell ref="P5:S5"/>
    <mergeCell ref="B24:B27"/>
    <mergeCell ref="B28:B31"/>
    <mergeCell ref="B32:B35"/>
    <mergeCell ref="N6:O6"/>
    <mergeCell ref="P6:Q6"/>
    <mergeCell ref="B8:B11"/>
    <mergeCell ref="B12:B15"/>
    <mergeCell ref="B16:B19"/>
    <mergeCell ref="B20:B23"/>
    <mergeCell ref="E8:E11"/>
    <mergeCell ref="G8:G11"/>
    <mergeCell ref="E17:E18"/>
    <mergeCell ref="G17:G18"/>
    <mergeCell ref="M8:M11"/>
    <mergeCell ref="O8:O11"/>
    <mergeCell ref="Q8: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AJ36"/>
  <sheetViews>
    <sheetView topLeftCell="A6" zoomScale="90" zoomScaleNormal="90" workbookViewId="0">
      <selection activeCell="O14" sqref="O14"/>
    </sheetView>
  </sheetViews>
  <sheetFormatPr defaultRowHeight="15" x14ac:dyDescent="0.25"/>
  <cols>
    <col min="2" max="2" width="23.28515625" customWidth="1"/>
    <col min="3" max="3" width="12.5703125" customWidth="1"/>
    <col min="4" max="5" width="3.28515625" bestFit="1" customWidth="1"/>
    <col min="6" max="6" width="3.28515625" customWidth="1"/>
    <col min="7" max="8" width="3.28515625" bestFit="1" customWidth="1"/>
    <col min="9" max="11" width="3.28515625" customWidth="1"/>
    <col min="12" max="12" width="3.42578125" customWidth="1"/>
    <col min="13" max="13" width="2.5703125" style="205" customWidth="1"/>
    <col min="14" max="14" width="5" customWidth="1"/>
    <col min="15" max="15" width="19.140625" bestFit="1" customWidth="1"/>
  </cols>
  <sheetData>
    <row r="1" spans="2:36" ht="15.75" thickBot="1" x14ac:dyDescent="0.3"/>
    <row r="2" spans="2:36" ht="15.75" customHeight="1" thickBot="1" x14ac:dyDescent="0.3">
      <c r="D2" s="280" t="s">
        <v>123</v>
      </c>
      <c r="E2" s="281"/>
      <c r="F2" s="281"/>
      <c r="G2" s="281"/>
      <c r="H2" s="281"/>
      <c r="I2" s="281"/>
      <c r="J2" s="281"/>
      <c r="K2" s="282"/>
      <c r="L2" s="14"/>
      <c r="M2" s="21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2"/>
    </row>
    <row r="3" spans="2:36" ht="15.75" customHeight="1" thickBot="1" x14ac:dyDescent="0.3">
      <c r="D3" s="280" t="s">
        <v>218</v>
      </c>
      <c r="E3" s="281"/>
      <c r="F3" s="281"/>
      <c r="G3" s="281"/>
      <c r="H3" s="281"/>
      <c r="I3" s="281"/>
      <c r="J3" s="281"/>
      <c r="K3" s="282"/>
    </row>
    <row r="4" spans="2:36" ht="87" customHeight="1" x14ac:dyDescent="0.25">
      <c r="B4" s="59" t="s">
        <v>54</v>
      </c>
      <c r="C4" s="198">
        <f>4*28</f>
        <v>112</v>
      </c>
      <c r="D4" s="288" t="s">
        <v>145</v>
      </c>
      <c r="E4" s="289"/>
      <c r="F4" s="289"/>
      <c r="G4" s="289"/>
      <c r="H4" s="289" t="s">
        <v>146</v>
      </c>
      <c r="I4" s="289"/>
      <c r="J4" s="289"/>
      <c r="K4" s="291"/>
      <c r="O4" s="59" t="s">
        <v>55</v>
      </c>
      <c r="P4" s="10">
        <f>L36</f>
        <v>36</v>
      </c>
      <c r="Q4" s="10">
        <f>P4*4</f>
        <v>144</v>
      </c>
    </row>
    <row r="5" spans="2:36" ht="117" customHeight="1" thickBot="1" x14ac:dyDescent="0.3">
      <c r="B5" s="59"/>
      <c r="C5" s="198"/>
      <c r="D5" s="287" t="s">
        <v>124</v>
      </c>
      <c r="E5" s="226"/>
      <c r="F5" s="226" t="s">
        <v>126</v>
      </c>
      <c r="G5" s="226"/>
      <c r="H5" s="226" t="s">
        <v>124</v>
      </c>
      <c r="I5" s="226"/>
      <c r="J5" s="226" t="s">
        <v>126</v>
      </c>
      <c r="K5" s="290"/>
      <c r="O5" s="59"/>
      <c r="P5" s="10"/>
    </row>
    <row r="6" spans="2:36" ht="99" customHeight="1" thickBot="1" x14ac:dyDescent="0.3">
      <c r="B6" s="115" t="s">
        <v>60</v>
      </c>
      <c r="C6" s="115" t="s">
        <v>61</v>
      </c>
      <c r="D6" s="206" t="s">
        <v>74</v>
      </c>
      <c r="E6" s="207" t="s">
        <v>195</v>
      </c>
      <c r="F6" s="208" t="s">
        <v>74</v>
      </c>
      <c r="G6" s="207" t="s">
        <v>195</v>
      </c>
      <c r="H6" s="208" t="s">
        <v>74</v>
      </c>
      <c r="I6" s="207" t="s">
        <v>195</v>
      </c>
      <c r="J6" s="208" t="s">
        <v>74</v>
      </c>
      <c r="K6" s="209" t="s">
        <v>195</v>
      </c>
    </row>
    <row r="7" spans="2:36" x14ac:dyDescent="0.25">
      <c r="B7" s="265" t="s">
        <v>8</v>
      </c>
      <c r="C7" s="99" t="s">
        <v>16</v>
      </c>
      <c r="D7" s="286" t="s">
        <v>0</v>
      </c>
      <c r="E7" s="264" t="s">
        <v>0</v>
      </c>
      <c r="F7" s="285" t="s">
        <v>0</v>
      </c>
      <c r="G7" s="264" t="s">
        <v>0</v>
      </c>
      <c r="H7" s="292" t="s">
        <v>0</v>
      </c>
      <c r="I7" s="264" t="s">
        <v>0</v>
      </c>
      <c r="J7" s="285" t="s">
        <v>0</v>
      </c>
      <c r="K7" s="264" t="s">
        <v>0</v>
      </c>
      <c r="O7" s="3" t="s">
        <v>36</v>
      </c>
    </row>
    <row r="8" spans="2:36" x14ac:dyDescent="0.25">
      <c r="B8" s="265"/>
      <c r="C8" s="99" t="s">
        <v>17</v>
      </c>
      <c r="D8" s="286"/>
      <c r="E8" s="264"/>
      <c r="F8" s="285"/>
      <c r="G8" s="264"/>
      <c r="H8" s="285"/>
      <c r="I8" s="264"/>
      <c r="J8" s="285"/>
      <c r="K8" s="264"/>
    </row>
    <row r="9" spans="2:36" x14ac:dyDescent="0.25">
      <c r="B9" s="265"/>
      <c r="C9" s="99" t="s">
        <v>18</v>
      </c>
      <c r="D9" s="73"/>
      <c r="E9" s="264"/>
      <c r="F9" s="73"/>
      <c r="G9" s="264"/>
      <c r="H9" s="73"/>
      <c r="I9" s="264"/>
      <c r="J9" s="73"/>
      <c r="K9" s="264"/>
      <c r="N9">
        <v>1</v>
      </c>
      <c r="O9" s="21" t="s">
        <v>219</v>
      </c>
    </row>
    <row r="10" spans="2:36" x14ac:dyDescent="0.25">
      <c r="B10" s="265"/>
      <c r="C10" s="99" t="s">
        <v>51</v>
      </c>
      <c r="D10" s="194" t="s">
        <v>0</v>
      </c>
      <c r="E10" s="264"/>
      <c r="F10" s="194" t="s">
        <v>0</v>
      </c>
      <c r="G10" s="264"/>
      <c r="H10" s="194" t="s">
        <v>0</v>
      </c>
      <c r="I10" s="264"/>
      <c r="J10" s="194" t="s">
        <v>0</v>
      </c>
      <c r="K10" s="264"/>
      <c r="N10">
        <v>2</v>
      </c>
      <c r="O10" s="21" t="s">
        <v>220</v>
      </c>
    </row>
    <row r="11" spans="2:36" x14ac:dyDescent="0.25">
      <c r="B11" s="266" t="s">
        <v>9</v>
      </c>
      <c r="C11" s="99" t="s">
        <v>16</v>
      </c>
      <c r="D11" s="73"/>
      <c r="E11" s="73"/>
      <c r="F11" s="73"/>
      <c r="G11" s="73"/>
      <c r="H11" s="73"/>
      <c r="I11" s="73"/>
      <c r="J11" s="73"/>
      <c r="K11" s="73"/>
      <c r="N11">
        <v>3</v>
      </c>
      <c r="O11" s="21" t="s">
        <v>221</v>
      </c>
    </row>
    <row r="12" spans="2:36" x14ac:dyDescent="0.25">
      <c r="B12" s="267"/>
      <c r="C12" s="99" t="s">
        <v>17</v>
      </c>
      <c r="D12" s="73"/>
      <c r="E12" s="73"/>
      <c r="F12" s="73"/>
      <c r="G12" s="73"/>
      <c r="H12" s="73"/>
      <c r="I12" s="73"/>
      <c r="J12" s="73"/>
      <c r="K12" s="73"/>
      <c r="N12">
        <v>4</v>
      </c>
      <c r="O12" s="21" t="s">
        <v>130</v>
      </c>
    </row>
    <row r="13" spans="2:36" x14ac:dyDescent="0.25">
      <c r="B13" s="267"/>
      <c r="C13" s="99" t="s">
        <v>18</v>
      </c>
      <c r="D13" s="73"/>
      <c r="E13" s="73"/>
      <c r="F13" s="73"/>
      <c r="G13" s="73"/>
      <c r="H13" s="73"/>
      <c r="I13" s="73"/>
      <c r="J13" s="73"/>
      <c r="K13" s="73"/>
      <c r="N13">
        <v>5</v>
      </c>
      <c r="O13" s="21" t="s">
        <v>222</v>
      </c>
    </row>
    <row r="14" spans="2:36" x14ac:dyDescent="0.25">
      <c r="B14" s="267"/>
      <c r="C14" s="99" t="s">
        <v>51</v>
      </c>
      <c r="D14" s="73"/>
      <c r="E14" s="73"/>
      <c r="F14" s="73"/>
      <c r="G14" s="73"/>
      <c r="H14" s="73"/>
      <c r="I14" s="73"/>
      <c r="J14" s="73"/>
      <c r="K14" s="73"/>
    </row>
    <row r="15" spans="2:36" x14ac:dyDescent="0.25">
      <c r="B15" s="266" t="s">
        <v>53</v>
      </c>
      <c r="C15" s="99" t="s">
        <v>16</v>
      </c>
      <c r="D15" s="73"/>
      <c r="E15" s="73"/>
      <c r="F15" s="73"/>
      <c r="G15" s="73"/>
      <c r="H15" s="73"/>
      <c r="I15" s="73"/>
      <c r="J15" s="73"/>
      <c r="K15" s="73"/>
    </row>
    <row r="16" spans="2:36" x14ac:dyDescent="0.25">
      <c r="B16" s="267"/>
      <c r="C16" s="99" t="s">
        <v>17</v>
      </c>
      <c r="D16" s="73"/>
      <c r="E16" s="264" t="s">
        <v>0</v>
      </c>
      <c r="F16" s="37"/>
      <c r="G16" s="264" t="s">
        <v>0</v>
      </c>
      <c r="H16" s="73"/>
      <c r="I16" s="264" t="s">
        <v>0</v>
      </c>
      <c r="J16" s="37"/>
      <c r="K16" s="264" t="s">
        <v>0</v>
      </c>
      <c r="O16" s="3"/>
    </row>
    <row r="17" spans="2:15" x14ac:dyDescent="0.25">
      <c r="B17" s="267"/>
      <c r="C17" s="99" t="s">
        <v>18</v>
      </c>
      <c r="D17" s="73"/>
      <c r="E17" s="264"/>
      <c r="F17" s="37"/>
      <c r="G17" s="264"/>
      <c r="H17" s="73"/>
      <c r="I17" s="264"/>
      <c r="J17" s="37"/>
      <c r="K17" s="264"/>
      <c r="O17" s="21"/>
    </row>
    <row r="18" spans="2:15" x14ac:dyDescent="0.25">
      <c r="B18" s="267"/>
      <c r="C18" s="99" t="s">
        <v>51</v>
      </c>
      <c r="D18" s="193" t="s">
        <v>0</v>
      </c>
      <c r="E18" s="264"/>
      <c r="F18" s="193" t="s">
        <v>0</v>
      </c>
      <c r="G18" s="264"/>
      <c r="H18" s="193" t="s">
        <v>0</v>
      </c>
      <c r="I18" s="264"/>
      <c r="J18" s="193" t="s">
        <v>0</v>
      </c>
      <c r="K18" s="264"/>
      <c r="O18" s="21"/>
    </row>
    <row r="19" spans="2:15" x14ac:dyDescent="0.25">
      <c r="B19" s="266" t="s">
        <v>182</v>
      </c>
      <c r="C19" s="99" t="s">
        <v>16</v>
      </c>
      <c r="D19" s="73"/>
      <c r="E19" s="73"/>
      <c r="F19" s="73"/>
      <c r="G19" s="73"/>
      <c r="H19" s="73"/>
      <c r="I19" s="73"/>
      <c r="J19" s="73"/>
      <c r="K19" s="73"/>
      <c r="N19" s="175" t="s">
        <v>0</v>
      </c>
      <c r="O19" s="3" t="s">
        <v>235</v>
      </c>
    </row>
    <row r="20" spans="2:15" x14ac:dyDescent="0.25">
      <c r="B20" s="267"/>
      <c r="C20" s="99" t="s">
        <v>17</v>
      </c>
      <c r="D20" s="73"/>
      <c r="E20" s="73"/>
      <c r="F20" s="73"/>
      <c r="G20" s="73"/>
      <c r="H20" s="73"/>
      <c r="I20" s="73"/>
      <c r="J20" s="73"/>
      <c r="K20" s="73"/>
      <c r="O20" s="21"/>
    </row>
    <row r="21" spans="2:15" x14ac:dyDescent="0.25">
      <c r="B21" s="267"/>
      <c r="C21" s="99" t="s">
        <v>18</v>
      </c>
      <c r="D21" s="73"/>
      <c r="E21" s="73"/>
      <c r="F21" s="73"/>
      <c r="G21" s="73"/>
      <c r="H21" s="73"/>
      <c r="I21" s="73"/>
      <c r="J21" s="73"/>
      <c r="K21" s="73"/>
      <c r="O21" s="21"/>
    </row>
    <row r="22" spans="2:15" x14ac:dyDescent="0.25">
      <c r="B22" s="284"/>
      <c r="C22" s="99" t="s">
        <v>51</v>
      </c>
      <c r="D22" s="73"/>
      <c r="E22" s="73"/>
      <c r="F22" s="73"/>
      <c r="G22" s="73"/>
      <c r="H22" s="73"/>
      <c r="I22" s="73"/>
      <c r="J22" s="73"/>
      <c r="K22" s="73"/>
    </row>
    <row r="23" spans="2:15" x14ac:dyDescent="0.25">
      <c r="B23" s="266" t="s">
        <v>183</v>
      </c>
      <c r="C23" s="99" t="s">
        <v>16</v>
      </c>
      <c r="D23" s="73"/>
      <c r="E23" s="73"/>
      <c r="F23" s="73"/>
      <c r="G23" s="73"/>
      <c r="H23" s="73"/>
      <c r="I23" s="73"/>
      <c r="J23" s="73"/>
      <c r="K23" s="73"/>
      <c r="N23" s="1"/>
      <c r="O23" s="3" t="s">
        <v>223</v>
      </c>
    </row>
    <row r="24" spans="2:15" x14ac:dyDescent="0.25">
      <c r="B24" s="267"/>
      <c r="C24" s="99" t="s">
        <v>17</v>
      </c>
      <c r="D24" s="73"/>
      <c r="E24" s="73"/>
      <c r="F24" s="73"/>
      <c r="G24" s="73"/>
      <c r="H24" s="73"/>
      <c r="I24" s="73"/>
      <c r="J24" s="73"/>
      <c r="K24" s="73"/>
      <c r="N24" s="1"/>
    </row>
    <row r="25" spans="2:15" x14ac:dyDescent="0.25">
      <c r="B25" s="267"/>
      <c r="C25" s="99" t="s">
        <v>18</v>
      </c>
      <c r="D25" s="73"/>
      <c r="E25" s="193" t="s">
        <v>0</v>
      </c>
      <c r="F25" s="73"/>
      <c r="G25" s="193" t="s">
        <v>0</v>
      </c>
      <c r="H25" s="73"/>
      <c r="I25" s="193" t="s">
        <v>0</v>
      </c>
      <c r="J25" s="73"/>
      <c r="K25" s="193" t="s">
        <v>0</v>
      </c>
      <c r="N25" s="1">
        <v>1</v>
      </c>
      <c r="O25" s="107" t="s">
        <v>225</v>
      </c>
    </row>
    <row r="26" spans="2:15" x14ac:dyDescent="0.25">
      <c r="B26" s="284"/>
      <c r="C26" s="99" t="s">
        <v>51</v>
      </c>
      <c r="D26" s="73"/>
      <c r="E26" s="73"/>
      <c r="F26" s="73"/>
      <c r="G26" s="73"/>
      <c r="H26" s="73"/>
      <c r="I26" s="73"/>
      <c r="J26" s="73"/>
      <c r="K26" s="73"/>
    </row>
    <row r="27" spans="2:15" x14ac:dyDescent="0.25">
      <c r="B27" s="265" t="s">
        <v>184</v>
      </c>
      <c r="C27" s="99" t="s">
        <v>16</v>
      </c>
      <c r="D27" s="286" t="s">
        <v>0</v>
      </c>
      <c r="E27" s="285" t="s">
        <v>0</v>
      </c>
      <c r="F27" s="285" t="s">
        <v>0</v>
      </c>
      <c r="G27" s="285" t="s">
        <v>0</v>
      </c>
      <c r="H27" s="285" t="s">
        <v>0</v>
      </c>
      <c r="I27" s="285" t="s">
        <v>0</v>
      </c>
      <c r="J27" s="285" t="s">
        <v>0</v>
      </c>
      <c r="K27" s="285" t="s">
        <v>0</v>
      </c>
    </row>
    <row r="28" spans="2:15" x14ac:dyDescent="0.25">
      <c r="B28" s="265"/>
      <c r="C28" s="99" t="s">
        <v>17</v>
      </c>
      <c r="D28" s="286"/>
      <c r="E28" s="285"/>
      <c r="F28" s="285"/>
      <c r="G28" s="285"/>
      <c r="H28" s="285"/>
      <c r="I28" s="285"/>
      <c r="J28" s="285"/>
      <c r="K28" s="285"/>
    </row>
    <row r="29" spans="2:15" x14ac:dyDescent="0.25">
      <c r="B29" s="265"/>
      <c r="C29" s="99" t="s">
        <v>18</v>
      </c>
      <c r="D29" s="73"/>
      <c r="E29" s="73"/>
      <c r="F29" s="73"/>
      <c r="G29" s="73"/>
      <c r="H29" s="73"/>
      <c r="I29" s="73"/>
      <c r="J29" s="73"/>
      <c r="K29" s="73"/>
    </row>
    <row r="30" spans="2:15" x14ac:dyDescent="0.25">
      <c r="B30" s="265"/>
      <c r="C30" s="99" t="s">
        <v>51</v>
      </c>
      <c r="D30" s="194" t="s">
        <v>0</v>
      </c>
      <c r="E30" s="194" t="s">
        <v>0</v>
      </c>
      <c r="F30" s="194" t="s">
        <v>0</v>
      </c>
      <c r="G30" s="194" t="s">
        <v>0</v>
      </c>
      <c r="H30" s="194" t="s">
        <v>0</v>
      </c>
      <c r="I30" s="194" t="s">
        <v>0</v>
      </c>
      <c r="J30" s="194" t="s">
        <v>0</v>
      </c>
      <c r="K30" s="194" t="s">
        <v>0</v>
      </c>
    </row>
    <row r="31" spans="2:15" x14ac:dyDescent="0.25">
      <c r="B31" s="265" t="s">
        <v>294</v>
      </c>
      <c r="C31" s="99" t="s">
        <v>16</v>
      </c>
      <c r="D31" s="264" t="s">
        <v>0</v>
      </c>
      <c r="E31" s="264" t="s">
        <v>0</v>
      </c>
      <c r="F31" s="264" t="s">
        <v>0</v>
      </c>
      <c r="G31" s="264" t="s">
        <v>0</v>
      </c>
      <c r="H31" s="264" t="s">
        <v>0</v>
      </c>
      <c r="I31" s="264" t="s">
        <v>0</v>
      </c>
      <c r="J31" s="264" t="s">
        <v>0</v>
      </c>
      <c r="K31" s="264" t="s">
        <v>0</v>
      </c>
    </row>
    <row r="32" spans="2:15" x14ac:dyDescent="0.25">
      <c r="B32" s="265"/>
      <c r="C32" s="99" t="s">
        <v>17</v>
      </c>
      <c r="D32" s="264"/>
      <c r="E32" s="264"/>
      <c r="F32" s="264"/>
      <c r="G32" s="264"/>
      <c r="H32" s="264"/>
      <c r="I32" s="264"/>
      <c r="J32" s="264"/>
      <c r="K32" s="264"/>
    </row>
    <row r="33" spans="2:12" x14ac:dyDescent="0.25">
      <c r="B33" s="265"/>
      <c r="C33" s="99" t="s">
        <v>18</v>
      </c>
      <c r="D33" s="264"/>
      <c r="E33" s="264"/>
      <c r="F33" s="264"/>
      <c r="G33" s="264"/>
      <c r="H33" s="264"/>
      <c r="I33" s="264"/>
      <c r="J33" s="264"/>
      <c r="K33" s="264"/>
    </row>
    <row r="34" spans="2:12" x14ac:dyDescent="0.25">
      <c r="B34" s="265"/>
      <c r="C34" s="99" t="s">
        <v>51</v>
      </c>
      <c r="D34" s="264"/>
      <c r="E34" s="264"/>
      <c r="F34" s="264"/>
      <c r="G34" s="264"/>
      <c r="H34" s="264"/>
      <c r="I34" s="264"/>
      <c r="J34" s="264"/>
      <c r="K34" s="264"/>
    </row>
    <row r="36" spans="2:12" x14ac:dyDescent="0.25">
      <c r="C36" s="144" t="s">
        <v>68</v>
      </c>
      <c r="D36">
        <f>COUNTA(D7:D34)-2</f>
        <v>4</v>
      </c>
      <c r="E36">
        <f>COUNTA(E7:E34)-1</f>
        <v>5</v>
      </c>
      <c r="F36">
        <f>COUNTA(F7:F34)-2</f>
        <v>4</v>
      </c>
      <c r="G36">
        <f>COUNTA(G7:G34)-1</f>
        <v>5</v>
      </c>
      <c r="H36">
        <f>COUNTA(H7:H34)-2</f>
        <v>4</v>
      </c>
      <c r="I36">
        <f>COUNTA(I7:I34)-1</f>
        <v>5</v>
      </c>
      <c r="J36">
        <f>COUNTA(J7:J34)-2</f>
        <v>4</v>
      </c>
      <c r="K36">
        <f>COUNTA(K7:K34)-1</f>
        <v>5</v>
      </c>
      <c r="L36">
        <f>SUM(D36:K36)</f>
        <v>36</v>
      </c>
    </row>
  </sheetData>
  <mergeCells count="43">
    <mergeCell ref="H31:H34"/>
    <mergeCell ref="I31:I34"/>
    <mergeCell ref="J31:J34"/>
    <mergeCell ref="K31:K34"/>
    <mergeCell ref="E16:E18"/>
    <mergeCell ref="G16:G18"/>
    <mergeCell ref="I16:I18"/>
    <mergeCell ref="K16:K18"/>
    <mergeCell ref="H27:H28"/>
    <mergeCell ref="I27:I28"/>
    <mergeCell ref="J27:J28"/>
    <mergeCell ref="K27:K28"/>
    <mergeCell ref="D31:D34"/>
    <mergeCell ref="E31:E34"/>
    <mergeCell ref="F31:F34"/>
    <mergeCell ref="G31:G34"/>
    <mergeCell ref="D7:D8"/>
    <mergeCell ref="F7:F8"/>
    <mergeCell ref="D27:D28"/>
    <mergeCell ref="E27:E28"/>
    <mergeCell ref="F27:F28"/>
    <mergeCell ref="G27:G28"/>
    <mergeCell ref="D4:G4"/>
    <mergeCell ref="H4:K4"/>
    <mergeCell ref="D3:K3"/>
    <mergeCell ref="D2:K2"/>
    <mergeCell ref="B11:B14"/>
    <mergeCell ref="B7:B10"/>
    <mergeCell ref="D5:E5"/>
    <mergeCell ref="F5:G5"/>
    <mergeCell ref="H5:I5"/>
    <mergeCell ref="J5:K5"/>
    <mergeCell ref="E7:E10"/>
    <mergeCell ref="G7:G10"/>
    <mergeCell ref="I7:I10"/>
    <mergeCell ref="J7:J8"/>
    <mergeCell ref="K7:K10"/>
    <mergeCell ref="H7:H8"/>
    <mergeCell ref="B15:B18"/>
    <mergeCell ref="B19:B22"/>
    <mergeCell ref="B23:B26"/>
    <mergeCell ref="B27:B30"/>
    <mergeCell ref="B31:B34"/>
  </mergeCells>
  <pageMargins left="0.7" right="0.7" top="0.75" bottom="0.75" header="0.3" footer="0.3"/>
  <pageSetup paperSize="9" orientation="portrait" r:id="rId1"/>
  <ignoredErrors>
    <ignoredError sqref="E36 G36 I3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470"/>
  <sheetViews>
    <sheetView topLeftCell="A4" zoomScale="70" zoomScaleNormal="70" workbookViewId="0">
      <selection activeCell="K20" sqref="K20"/>
    </sheetView>
  </sheetViews>
  <sheetFormatPr defaultColWidth="9.140625" defaultRowHeight="12.75" x14ac:dyDescent="0.25"/>
  <cols>
    <col min="1" max="1" width="3.28515625" style="35" bestFit="1" customWidth="1"/>
    <col min="2" max="2" width="29.5703125" style="35" customWidth="1"/>
    <col min="3" max="3" width="12.42578125" style="35" bestFit="1" customWidth="1"/>
    <col min="4" max="4" width="6.7109375" style="35" bestFit="1" customWidth="1"/>
    <col min="5" max="6" width="3.5703125" style="35" bestFit="1" customWidth="1"/>
    <col min="7" max="7" width="3.85546875" style="33" bestFit="1" customWidth="1"/>
    <col min="8" max="8" width="6.28515625" style="35" customWidth="1"/>
    <col min="9" max="9" width="3" style="60" customWidth="1"/>
    <col min="10" max="10" width="2.85546875" style="33" bestFit="1" customWidth="1"/>
    <col min="11" max="16384" width="9.140625" style="33"/>
  </cols>
  <sheetData>
    <row r="2" spans="1:14" ht="15" x14ac:dyDescent="0.25">
      <c r="B2" s="55"/>
      <c r="C2" s="33"/>
      <c r="D2" s="294" t="s">
        <v>28</v>
      </c>
      <c r="E2" s="295"/>
      <c r="F2" s="295"/>
      <c r="G2" s="296"/>
      <c r="H2" s="119"/>
    </row>
    <row r="3" spans="1:14" ht="141.75" customHeight="1" x14ac:dyDescent="0.25">
      <c r="B3" s="59" t="s">
        <v>54</v>
      </c>
      <c r="C3" s="102">
        <f>4*28</f>
        <v>112</v>
      </c>
      <c r="D3" s="293" t="s">
        <v>152</v>
      </c>
      <c r="E3" s="293"/>
      <c r="F3" s="293" t="s">
        <v>153</v>
      </c>
      <c r="G3" s="293"/>
      <c r="H3" s="23"/>
      <c r="L3" s="59" t="s">
        <v>55</v>
      </c>
      <c r="M3" s="158">
        <f>H34</f>
        <v>15</v>
      </c>
      <c r="N3" s="219">
        <f>M3*6</f>
        <v>90</v>
      </c>
    </row>
    <row r="4" spans="1:14" ht="92.25" customHeight="1" x14ac:dyDescent="0.25">
      <c r="B4" s="115" t="s">
        <v>60</v>
      </c>
      <c r="C4" s="115" t="s">
        <v>61</v>
      </c>
      <c r="D4" s="100" t="s">
        <v>74</v>
      </c>
      <c r="E4" s="97" t="s">
        <v>195</v>
      </c>
      <c r="F4" s="100" t="s">
        <v>74</v>
      </c>
      <c r="G4" s="97" t="s">
        <v>195</v>
      </c>
      <c r="H4" s="129"/>
      <c r="J4" s="15"/>
      <c r="K4" s="15"/>
      <c r="L4" s="174"/>
      <c r="M4" s="3"/>
      <c r="N4" s="106"/>
    </row>
    <row r="5" spans="1:14" ht="15" x14ac:dyDescent="0.2">
      <c r="A5" s="38"/>
      <c r="B5" s="265" t="s">
        <v>8</v>
      </c>
      <c r="C5" s="99" t="s">
        <v>16</v>
      </c>
      <c r="D5" s="37"/>
      <c r="E5" s="151" t="s">
        <v>0</v>
      </c>
      <c r="F5" s="37"/>
      <c r="G5" s="37"/>
      <c r="J5" s="15"/>
      <c r="K5" s="3" t="s">
        <v>99</v>
      </c>
      <c r="L5" s="15"/>
    </row>
    <row r="6" spans="1:14" ht="15" customHeight="1" x14ac:dyDescent="0.2">
      <c r="B6" s="265"/>
      <c r="C6" s="99" t="s">
        <v>17</v>
      </c>
      <c r="D6" s="37"/>
      <c r="E6" s="37"/>
      <c r="F6" s="37"/>
      <c r="G6" s="264" t="s">
        <v>0</v>
      </c>
      <c r="J6" s="15"/>
      <c r="K6" s="15"/>
      <c r="L6" s="15"/>
    </row>
    <row r="7" spans="1:14" ht="15" x14ac:dyDescent="0.25">
      <c r="B7" s="265"/>
      <c r="C7" s="99" t="s">
        <v>18</v>
      </c>
      <c r="D7" s="104"/>
      <c r="E7" s="37"/>
      <c r="F7" s="37"/>
      <c r="G7" s="264"/>
      <c r="J7" s="21">
        <v>1</v>
      </c>
      <c r="K7" s="21" t="s">
        <v>75</v>
      </c>
      <c r="L7" s="15"/>
    </row>
    <row r="8" spans="1:14" ht="15" x14ac:dyDescent="0.25">
      <c r="B8" s="265"/>
      <c r="C8" s="99" t="s">
        <v>51</v>
      </c>
      <c r="D8" s="104"/>
      <c r="E8" s="151" t="s">
        <v>0</v>
      </c>
      <c r="F8" s="121" t="s">
        <v>0</v>
      </c>
      <c r="G8" s="264"/>
      <c r="J8" s="21">
        <v>2</v>
      </c>
      <c r="K8" s="3" t="s">
        <v>298</v>
      </c>
      <c r="L8" s="15"/>
    </row>
    <row r="9" spans="1:14" ht="15" x14ac:dyDescent="0.25">
      <c r="B9" s="266" t="s">
        <v>9</v>
      </c>
      <c r="C9" s="99" t="s">
        <v>16</v>
      </c>
      <c r="D9" s="37"/>
      <c r="E9" s="73"/>
      <c r="F9" s="73"/>
      <c r="G9" s="73"/>
      <c r="J9" s="21">
        <v>3</v>
      </c>
      <c r="K9" s="21" t="s">
        <v>226</v>
      </c>
      <c r="L9" s="15"/>
    </row>
    <row r="10" spans="1:14" ht="15" x14ac:dyDescent="0.25">
      <c r="B10" s="267"/>
      <c r="C10" s="99" t="s">
        <v>17</v>
      </c>
      <c r="D10" s="37"/>
      <c r="E10" s="73"/>
      <c r="F10" s="73"/>
      <c r="G10" s="264" t="s">
        <v>0</v>
      </c>
      <c r="J10" s="21">
        <v>4</v>
      </c>
      <c r="K10" s="3" t="s">
        <v>299</v>
      </c>
      <c r="L10" s="15"/>
    </row>
    <row r="11" spans="1:14" ht="15" x14ac:dyDescent="0.2">
      <c r="B11" s="267"/>
      <c r="C11" s="99" t="s">
        <v>18</v>
      </c>
      <c r="D11" s="104"/>
      <c r="E11" s="104"/>
      <c r="F11" s="73"/>
      <c r="G11" s="264"/>
      <c r="J11" s="15"/>
      <c r="K11" s="15"/>
      <c r="L11" s="15"/>
    </row>
    <row r="12" spans="1:14" ht="15" x14ac:dyDescent="0.2">
      <c r="B12" s="267"/>
      <c r="C12" s="99" t="s">
        <v>51</v>
      </c>
      <c r="D12" s="104"/>
      <c r="E12" s="104"/>
      <c r="F12" s="73"/>
      <c r="G12" s="73"/>
      <c r="J12" s="15"/>
      <c r="K12" s="15"/>
      <c r="L12" s="15"/>
    </row>
    <row r="13" spans="1:14" ht="15" x14ac:dyDescent="0.2">
      <c r="B13" s="266" t="s">
        <v>53</v>
      </c>
      <c r="C13" s="99" t="s">
        <v>16</v>
      </c>
      <c r="D13" s="104"/>
      <c r="E13" s="151" t="s">
        <v>0</v>
      </c>
      <c r="F13" s="73"/>
      <c r="G13" s="73"/>
      <c r="J13" s="15"/>
      <c r="K13" s="3" t="s">
        <v>100</v>
      </c>
      <c r="L13" s="15"/>
    </row>
    <row r="14" spans="1:14" ht="15" customHeight="1" x14ac:dyDescent="0.2">
      <c r="B14" s="267"/>
      <c r="C14" s="99" t="s">
        <v>17</v>
      </c>
      <c r="D14" s="104"/>
      <c r="E14" s="73"/>
      <c r="F14" s="73"/>
      <c r="G14" s="264" t="s">
        <v>0</v>
      </c>
      <c r="J14" s="15"/>
      <c r="K14" s="15"/>
      <c r="L14" s="15"/>
    </row>
    <row r="15" spans="1:14" ht="15" x14ac:dyDescent="0.25">
      <c r="B15" s="267"/>
      <c r="C15" s="99" t="s">
        <v>18</v>
      </c>
      <c r="D15" s="104"/>
      <c r="E15" s="73"/>
      <c r="F15" s="73"/>
      <c r="G15" s="264"/>
      <c r="J15" s="173">
        <v>1</v>
      </c>
      <c r="K15" s="21" t="s">
        <v>77</v>
      </c>
      <c r="L15" s="15"/>
    </row>
    <row r="16" spans="1:14" ht="15" x14ac:dyDescent="0.25">
      <c r="B16" s="267"/>
      <c r="C16" s="99" t="s">
        <v>51</v>
      </c>
      <c r="D16" s="104"/>
      <c r="E16" s="151" t="s">
        <v>0</v>
      </c>
      <c r="F16" s="35" t="s">
        <v>0</v>
      </c>
      <c r="G16" s="264"/>
      <c r="J16" s="173">
        <v>2</v>
      </c>
      <c r="K16" s="21" t="s">
        <v>227</v>
      </c>
      <c r="L16" s="15"/>
    </row>
    <row r="17" spans="2:12" ht="15" x14ac:dyDescent="0.25">
      <c r="B17" s="266" t="s">
        <v>182</v>
      </c>
      <c r="C17" s="99" t="s">
        <v>16</v>
      </c>
      <c r="D17" s="104"/>
      <c r="E17" s="104"/>
      <c r="F17" s="104"/>
      <c r="G17" s="104"/>
      <c r="J17" s="173">
        <v>3</v>
      </c>
      <c r="K17" s="21" t="s">
        <v>76</v>
      </c>
      <c r="L17" s="15"/>
    </row>
    <row r="18" spans="2:12" ht="15" customHeight="1" x14ac:dyDescent="0.25">
      <c r="B18" s="267"/>
      <c r="C18" s="99" t="s">
        <v>17</v>
      </c>
      <c r="D18" s="104"/>
      <c r="E18" s="104"/>
      <c r="F18" s="104"/>
      <c r="G18" s="264" t="s">
        <v>0</v>
      </c>
      <c r="J18" s="173">
        <v>4</v>
      </c>
      <c r="K18" s="21" t="s">
        <v>78</v>
      </c>
      <c r="L18" s="15"/>
    </row>
    <row r="19" spans="2:12" ht="15" x14ac:dyDescent="0.25">
      <c r="B19" s="267"/>
      <c r="C19" s="99" t="s">
        <v>18</v>
      </c>
      <c r="D19" s="104"/>
      <c r="E19" s="104"/>
      <c r="F19" s="104"/>
      <c r="G19" s="264"/>
      <c r="J19" s="173">
        <v>5</v>
      </c>
      <c r="K19" s="21" t="s">
        <v>79</v>
      </c>
      <c r="L19" s="15"/>
    </row>
    <row r="20" spans="2:12" ht="15" x14ac:dyDescent="0.25">
      <c r="B20" s="284"/>
      <c r="C20" s="99" t="s">
        <v>51</v>
      </c>
      <c r="D20" s="104"/>
      <c r="E20" s="104"/>
      <c r="F20" s="104"/>
      <c r="G20" s="104"/>
      <c r="J20" s="173">
        <v>6</v>
      </c>
      <c r="K20" s="21" t="s">
        <v>80</v>
      </c>
      <c r="L20" s="15"/>
    </row>
    <row r="21" spans="2:12" x14ac:dyDescent="0.2">
      <c r="B21" s="266" t="s">
        <v>183</v>
      </c>
      <c r="C21" s="99" t="s">
        <v>16</v>
      </c>
      <c r="D21" s="37"/>
      <c r="E21" s="73"/>
      <c r="F21" s="73"/>
      <c r="G21" s="104"/>
      <c r="J21" s="41"/>
      <c r="K21" s="50"/>
    </row>
    <row r="22" spans="2:12" x14ac:dyDescent="0.2">
      <c r="B22" s="267"/>
      <c r="C22" s="99" t="s">
        <v>17</v>
      </c>
      <c r="D22" s="37"/>
      <c r="E22" s="73"/>
      <c r="F22" s="73"/>
      <c r="G22" s="104"/>
      <c r="J22" s="41"/>
    </row>
    <row r="23" spans="2:12" ht="15" x14ac:dyDescent="0.2">
      <c r="B23" s="267"/>
      <c r="C23" s="99" t="s">
        <v>18</v>
      </c>
      <c r="D23" s="104"/>
      <c r="E23" s="104"/>
      <c r="F23" s="104"/>
      <c r="G23" s="35" t="s">
        <v>0</v>
      </c>
      <c r="J23" s="175" t="s">
        <v>0</v>
      </c>
      <c r="K23" s="3" t="s">
        <v>236</v>
      </c>
    </row>
    <row r="24" spans="2:12" x14ac:dyDescent="0.2">
      <c r="B24" s="284"/>
      <c r="C24" s="99" t="s">
        <v>51</v>
      </c>
      <c r="D24" s="104"/>
      <c r="E24" s="104"/>
      <c r="F24" s="104"/>
      <c r="G24" s="104"/>
      <c r="J24" s="41"/>
    </row>
    <row r="25" spans="2:12" ht="15" x14ac:dyDescent="0.2">
      <c r="B25" s="265" t="s">
        <v>184</v>
      </c>
      <c r="C25" s="99" t="s">
        <v>16</v>
      </c>
      <c r="D25" s="37"/>
      <c r="E25" s="104"/>
      <c r="F25" s="104"/>
      <c r="G25" s="104"/>
      <c r="J25" s="41"/>
      <c r="K25" s="3" t="s">
        <v>155</v>
      </c>
    </row>
    <row r="26" spans="2:12" x14ac:dyDescent="0.2">
      <c r="B26" s="265"/>
      <c r="C26" s="99" t="s">
        <v>17</v>
      </c>
      <c r="D26" s="37"/>
      <c r="E26" s="104"/>
      <c r="F26" s="264" t="s">
        <v>0</v>
      </c>
      <c r="G26" s="264" t="s">
        <v>0</v>
      </c>
    </row>
    <row r="27" spans="2:12" ht="15" x14ac:dyDescent="0.25">
      <c r="B27" s="265"/>
      <c r="C27" s="99" t="s">
        <v>18</v>
      </c>
      <c r="D27" s="104"/>
      <c r="E27" s="104"/>
      <c r="F27" s="264"/>
      <c r="G27" s="264"/>
      <c r="J27" s="1">
        <v>1</v>
      </c>
      <c r="K27" s="107" t="s">
        <v>228</v>
      </c>
    </row>
    <row r="28" spans="2:12" x14ac:dyDescent="0.2">
      <c r="B28" s="265"/>
      <c r="C28" s="99" t="s">
        <v>51</v>
      </c>
      <c r="D28" s="104"/>
      <c r="E28" s="35" t="s">
        <v>0</v>
      </c>
      <c r="F28" s="264"/>
      <c r="G28" s="264"/>
    </row>
    <row r="29" spans="2:12" ht="15" customHeight="1" x14ac:dyDescent="0.2">
      <c r="B29" s="265" t="s">
        <v>294</v>
      </c>
      <c r="C29" s="99" t="s">
        <v>16</v>
      </c>
      <c r="D29" s="104"/>
      <c r="E29" s="104"/>
      <c r="F29" s="264" t="s">
        <v>0</v>
      </c>
      <c r="G29" s="264" t="s">
        <v>0</v>
      </c>
    </row>
    <row r="30" spans="2:12" x14ac:dyDescent="0.2">
      <c r="B30" s="265"/>
      <c r="C30" s="99" t="s">
        <v>17</v>
      </c>
      <c r="D30" s="104"/>
      <c r="E30" s="104"/>
      <c r="F30" s="264"/>
      <c r="G30" s="264"/>
    </row>
    <row r="31" spans="2:12" ht="15" customHeight="1" x14ac:dyDescent="0.2">
      <c r="B31" s="265"/>
      <c r="C31" s="99" t="s">
        <v>18</v>
      </c>
      <c r="D31" s="104"/>
      <c r="E31" s="104"/>
      <c r="F31" s="264"/>
      <c r="G31" s="264"/>
    </row>
    <row r="32" spans="2:12" x14ac:dyDescent="0.2">
      <c r="B32" s="265"/>
      <c r="C32" s="99" t="s">
        <v>51</v>
      </c>
      <c r="D32" s="104"/>
      <c r="E32" s="35" t="s">
        <v>0</v>
      </c>
      <c r="F32" s="264"/>
      <c r="G32" s="264"/>
    </row>
    <row r="33" spans="2:8" ht="15" customHeight="1" x14ac:dyDescent="0.2">
      <c r="B33" s="126"/>
      <c r="C33" s="128"/>
      <c r="D33" s="124"/>
      <c r="E33" s="124"/>
      <c r="F33" s="121"/>
      <c r="G33" s="35"/>
    </row>
    <row r="34" spans="2:8" x14ac:dyDescent="0.2">
      <c r="B34" s="126"/>
      <c r="C34" s="144" t="s">
        <v>68</v>
      </c>
      <c r="D34" s="156">
        <v>0</v>
      </c>
      <c r="E34" s="35">
        <v>4</v>
      </c>
      <c r="F34" s="121">
        <v>4</v>
      </c>
      <c r="G34" s="35">
        <v>7</v>
      </c>
      <c r="H34" s="159">
        <f>SUM(D34:G34)</f>
        <v>15</v>
      </c>
    </row>
    <row r="35" spans="2:8" x14ac:dyDescent="0.2">
      <c r="B35" s="126"/>
      <c r="C35" s="128"/>
      <c r="D35" s="124"/>
      <c r="E35" s="124"/>
      <c r="F35" s="121"/>
      <c r="G35" s="35"/>
    </row>
    <row r="36" spans="2:8" x14ac:dyDescent="0.2">
      <c r="B36" s="126"/>
      <c r="C36" s="128"/>
      <c r="D36" s="124"/>
      <c r="E36" s="124"/>
      <c r="G36" s="35"/>
    </row>
    <row r="37" spans="2:8" x14ac:dyDescent="0.2">
      <c r="B37" s="123"/>
      <c r="C37" s="128"/>
      <c r="E37" s="121"/>
      <c r="G37" s="35"/>
    </row>
    <row r="38" spans="2:8" x14ac:dyDescent="0.2">
      <c r="B38" s="123"/>
      <c r="C38" s="128"/>
      <c r="E38" s="121"/>
      <c r="G38" s="35"/>
    </row>
    <row r="39" spans="2:8" x14ac:dyDescent="0.2">
      <c r="B39" s="123"/>
      <c r="C39" s="128"/>
      <c r="D39" s="124"/>
      <c r="E39" s="124"/>
      <c r="G39" s="35"/>
    </row>
    <row r="40" spans="2:8" x14ac:dyDescent="0.2">
      <c r="B40" s="123"/>
      <c r="C40" s="128"/>
      <c r="D40" s="124"/>
      <c r="E40" s="124"/>
      <c r="G40" s="35"/>
    </row>
    <row r="41" spans="2:8" x14ac:dyDescent="0.2">
      <c r="B41" s="123"/>
      <c r="C41" s="128"/>
      <c r="E41" s="121"/>
      <c r="G41" s="35"/>
    </row>
    <row r="42" spans="2:8" x14ac:dyDescent="0.2">
      <c r="B42" s="123"/>
      <c r="C42" s="128"/>
      <c r="E42" s="121"/>
      <c r="G42" s="35"/>
    </row>
    <row r="43" spans="2:8" x14ac:dyDescent="0.2">
      <c r="B43" s="123"/>
      <c r="C43" s="128"/>
      <c r="D43" s="124"/>
      <c r="E43" s="124"/>
      <c r="G43" s="35"/>
    </row>
    <row r="44" spans="2:8" x14ac:dyDescent="0.2">
      <c r="B44" s="123"/>
      <c r="C44" s="128"/>
      <c r="D44" s="124"/>
      <c r="E44" s="124"/>
      <c r="G44" s="35"/>
    </row>
    <row r="45" spans="2:8" x14ac:dyDescent="0.2">
      <c r="B45" s="123"/>
      <c r="C45" s="96"/>
      <c r="D45" s="124"/>
      <c r="E45" s="124"/>
      <c r="G45" s="35"/>
    </row>
    <row r="46" spans="2:8" x14ac:dyDescent="0.2">
      <c r="B46" s="123"/>
      <c r="C46" s="96"/>
      <c r="D46" s="124"/>
      <c r="E46" s="124"/>
      <c r="G46" s="35"/>
    </row>
    <row r="47" spans="2:8" x14ac:dyDescent="0.2">
      <c r="B47" s="123"/>
      <c r="C47" s="96"/>
      <c r="D47" s="124"/>
      <c r="E47" s="124"/>
      <c r="G47" s="35"/>
    </row>
    <row r="48" spans="2:8" x14ac:dyDescent="0.2">
      <c r="B48" s="123"/>
      <c r="C48" s="96"/>
      <c r="D48" s="124"/>
      <c r="E48" s="124"/>
      <c r="G48" s="35"/>
    </row>
    <row r="49" spans="2:7" x14ac:dyDescent="0.2">
      <c r="B49" s="123"/>
      <c r="C49" s="96"/>
      <c r="E49" s="121"/>
      <c r="G49" s="35"/>
    </row>
    <row r="50" spans="2:7" x14ac:dyDescent="0.2">
      <c r="B50" s="123"/>
      <c r="C50" s="96"/>
      <c r="E50" s="121"/>
      <c r="G50" s="35"/>
    </row>
    <row r="51" spans="2:7" x14ac:dyDescent="0.2">
      <c r="B51" s="123"/>
      <c r="C51" s="96"/>
      <c r="D51" s="124"/>
      <c r="E51" s="124"/>
      <c r="G51" s="35"/>
    </row>
    <row r="52" spans="2:7" x14ac:dyDescent="0.2">
      <c r="B52" s="123"/>
      <c r="C52" s="96"/>
      <c r="D52" s="124"/>
      <c r="E52" s="124"/>
      <c r="G52" s="35"/>
    </row>
    <row r="53" spans="2:7" x14ac:dyDescent="0.25">
      <c r="C53" s="44"/>
    </row>
    <row r="54" spans="2:7" ht="12.75" customHeight="1" x14ac:dyDescent="0.25">
      <c r="C54" s="35" t="s">
        <v>49</v>
      </c>
      <c r="D54" s="101">
        <v>7</v>
      </c>
      <c r="E54" s="121"/>
      <c r="F54" s="101">
        <v>11</v>
      </c>
      <c r="G54" s="35">
        <f>SUM(D54:F54)</f>
        <v>18</v>
      </c>
    </row>
    <row r="55" spans="2:7" x14ac:dyDescent="0.25">
      <c r="B55" s="109" t="s">
        <v>52</v>
      </c>
      <c r="C55" s="44"/>
    </row>
    <row r="56" spans="2:7" ht="12.75" customHeight="1" x14ac:dyDescent="0.25">
      <c r="C56" s="44"/>
    </row>
    <row r="57" spans="2:7" x14ac:dyDescent="0.25">
      <c r="C57" s="44"/>
    </row>
    <row r="58" spans="2:7" x14ac:dyDescent="0.25">
      <c r="C58" s="44"/>
    </row>
    <row r="59" spans="2:7" x14ac:dyDescent="0.25">
      <c r="C59" s="44"/>
    </row>
    <row r="60" spans="2:7" x14ac:dyDescent="0.25">
      <c r="C60" s="44"/>
    </row>
    <row r="61" spans="2:7" x14ac:dyDescent="0.25">
      <c r="C61" s="44"/>
    </row>
    <row r="62" spans="2:7" ht="12.75" customHeight="1" x14ac:dyDescent="0.25">
      <c r="C62" s="44"/>
    </row>
    <row r="63" spans="2:7" x14ac:dyDescent="0.25">
      <c r="C63" s="44"/>
    </row>
    <row r="64" spans="2:7" x14ac:dyDescent="0.25">
      <c r="C64" s="44"/>
    </row>
    <row r="65" spans="3:3" x14ac:dyDescent="0.25">
      <c r="C65" s="44"/>
    </row>
    <row r="66" spans="3:3" x14ac:dyDescent="0.25">
      <c r="C66" s="44"/>
    </row>
    <row r="67" spans="3:3" x14ac:dyDescent="0.25">
      <c r="C67" s="44"/>
    </row>
    <row r="68" spans="3:3" ht="12.75" customHeight="1" x14ac:dyDescent="0.25">
      <c r="C68" s="44"/>
    </row>
    <row r="69" spans="3:3" x14ac:dyDescent="0.25">
      <c r="C69" s="44"/>
    </row>
    <row r="70" spans="3:3" x14ac:dyDescent="0.25">
      <c r="C70" s="44"/>
    </row>
    <row r="71" spans="3:3" x14ac:dyDescent="0.25">
      <c r="C71" s="44"/>
    </row>
    <row r="72" spans="3:3" x14ac:dyDescent="0.25">
      <c r="C72" s="44"/>
    </row>
    <row r="73" spans="3:3" x14ac:dyDescent="0.25">
      <c r="C73" s="44"/>
    </row>
    <row r="74" spans="3:3" x14ac:dyDescent="0.25">
      <c r="C74" s="44"/>
    </row>
    <row r="75" spans="3:3" x14ac:dyDescent="0.25">
      <c r="C75" s="44"/>
    </row>
    <row r="76" spans="3:3" x14ac:dyDescent="0.25">
      <c r="C76" s="44"/>
    </row>
    <row r="77" spans="3:3" x14ac:dyDescent="0.25">
      <c r="C77" s="44"/>
    </row>
    <row r="78" spans="3:3" x14ac:dyDescent="0.25">
      <c r="C78" s="44"/>
    </row>
    <row r="79" spans="3:3" x14ac:dyDescent="0.25">
      <c r="C79" s="44"/>
    </row>
    <row r="80" spans="3:3" x14ac:dyDescent="0.25">
      <c r="C80" s="44"/>
    </row>
    <row r="81" spans="3:3" x14ac:dyDescent="0.25">
      <c r="C81" s="44"/>
    </row>
    <row r="82" spans="3:3" x14ac:dyDescent="0.25">
      <c r="C82" s="44"/>
    </row>
    <row r="83" spans="3:3" x14ac:dyDescent="0.25">
      <c r="C83" s="44"/>
    </row>
    <row r="84" spans="3:3" x14ac:dyDescent="0.25">
      <c r="C84" s="44"/>
    </row>
    <row r="85" spans="3:3" x14ac:dyDescent="0.25">
      <c r="C85" s="44"/>
    </row>
    <row r="86" spans="3:3" x14ac:dyDescent="0.25">
      <c r="C86" s="44"/>
    </row>
    <row r="87" spans="3:3" x14ac:dyDescent="0.25">
      <c r="C87" s="44"/>
    </row>
    <row r="88" spans="3:3" x14ac:dyDescent="0.25">
      <c r="C88" s="44"/>
    </row>
    <row r="89" spans="3:3" x14ac:dyDescent="0.25">
      <c r="C89" s="44"/>
    </row>
    <row r="90" spans="3:3" x14ac:dyDescent="0.25">
      <c r="C90" s="44"/>
    </row>
    <row r="91" spans="3:3" x14ac:dyDescent="0.25">
      <c r="C91" s="44"/>
    </row>
    <row r="92" spans="3:3" x14ac:dyDescent="0.25">
      <c r="C92" s="44"/>
    </row>
    <row r="93" spans="3:3" x14ac:dyDescent="0.25">
      <c r="C93" s="44"/>
    </row>
    <row r="94" spans="3:3" x14ac:dyDescent="0.25">
      <c r="C94" s="44"/>
    </row>
    <row r="95" spans="3:3" x14ac:dyDescent="0.25">
      <c r="C95" s="44"/>
    </row>
    <row r="96" spans="3:3" x14ac:dyDescent="0.25">
      <c r="C96" s="44"/>
    </row>
    <row r="97" spans="3:3" x14ac:dyDescent="0.25">
      <c r="C97" s="44"/>
    </row>
    <row r="98" spans="3:3" x14ac:dyDescent="0.25">
      <c r="C98" s="44"/>
    </row>
    <row r="99" spans="3:3" x14ac:dyDescent="0.25">
      <c r="C99" s="44"/>
    </row>
    <row r="100" spans="3:3" x14ac:dyDescent="0.25">
      <c r="C100" s="44"/>
    </row>
    <row r="101" spans="3:3" x14ac:dyDescent="0.25">
      <c r="C101" s="44"/>
    </row>
    <row r="102" spans="3:3" x14ac:dyDescent="0.25">
      <c r="C102" s="44"/>
    </row>
    <row r="103" spans="3:3" x14ac:dyDescent="0.25">
      <c r="C103" s="44"/>
    </row>
    <row r="104" spans="3:3" x14ac:dyDescent="0.25">
      <c r="C104" s="44"/>
    </row>
    <row r="105" spans="3:3" x14ac:dyDescent="0.25">
      <c r="C105" s="44"/>
    </row>
    <row r="106" spans="3:3" x14ac:dyDescent="0.25">
      <c r="C106" s="44"/>
    </row>
    <row r="107" spans="3:3" x14ac:dyDescent="0.25">
      <c r="C107" s="44"/>
    </row>
    <row r="108" spans="3:3" x14ac:dyDescent="0.25">
      <c r="C108" s="44"/>
    </row>
    <row r="109" spans="3:3" x14ac:dyDescent="0.25">
      <c r="C109" s="44"/>
    </row>
    <row r="110" spans="3:3" x14ac:dyDescent="0.25">
      <c r="C110" s="44"/>
    </row>
    <row r="111" spans="3:3" x14ac:dyDescent="0.25">
      <c r="C111" s="44"/>
    </row>
    <row r="112" spans="3:3" x14ac:dyDescent="0.25">
      <c r="C112" s="44"/>
    </row>
    <row r="113" spans="3:3" x14ac:dyDescent="0.25">
      <c r="C113" s="44"/>
    </row>
    <row r="114" spans="3:3" x14ac:dyDescent="0.25">
      <c r="C114" s="44"/>
    </row>
    <row r="115" spans="3:3" x14ac:dyDescent="0.25">
      <c r="C115" s="44"/>
    </row>
    <row r="116" spans="3:3" x14ac:dyDescent="0.25">
      <c r="C116" s="44"/>
    </row>
    <row r="117" spans="3:3" x14ac:dyDescent="0.25">
      <c r="C117" s="44"/>
    </row>
    <row r="118" spans="3:3" x14ac:dyDescent="0.25">
      <c r="C118" s="44"/>
    </row>
    <row r="119" spans="3:3" x14ac:dyDescent="0.25">
      <c r="C119" s="44"/>
    </row>
    <row r="120" spans="3:3" x14ac:dyDescent="0.25">
      <c r="C120" s="44"/>
    </row>
    <row r="121" spans="3:3" x14ac:dyDescent="0.25">
      <c r="C121" s="44"/>
    </row>
    <row r="122" spans="3:3" x14ac:dyDescent="0.25">
      <c r="C122" s="44"/>
    </row>
    <row r="123" spans="3:3" x14ac:dyDescent="0.25">
      <c r="C123" s="44"/>
    </row>
    <row r="124" spans="3:3" x14ac:dyDescent="0.25">
      <c r="C124" s="44"/>
    </row>
    <row r="125" spans="3:3" x14ac:dyDescent="0.25">
      <c r="C125" s="44"/>
    </row>
    <row r="126" spans="3:3" x14ac:dyDescent="0.25">
      <c r="C126" s="44"/>
    </row>
    <row r="127" spans="3:3" x14ac:dyDescent="0.25">
      <c r="C127" s="44"/>
    </row>
    <row r="128" spans="3:3" x14ac:dyDescent="0.25">
      <c r="C128" s="44"/>
    </row>
    <row r="129" spans="3:3" x14ac:dyDescent="0.25">
      <c r="C129" s="44"/>
    </row>
    <row r="130" spans="3:3" x14ac:dyDescent="0.25">
      <c r="C130" s="44"/>
    </row>
    <row r="131" spans="3:3" x14ac:dyDescent="0.25">
      <c r="C131" s="44"/>
    </row>
    <row r="132" spans="3:3" x14ac:dyDescent="0.25">
      <c r="C132" s="44"/>
    </row>
    <row r="133" spans="3:3" x14ac:dyDescent="0.25">
      <c r="C133" s="44"/>
    </row>
    <row r="134" spans="3:3" x14ac:dyDescent="0.25">
      <c r="C134" s="44"/>
    </row>
    <row r="135" spans="3:3" x14ac:dyDescent="0.25">
      <c r="C135" s="44"/>
    </row>
    <row r="136" spans="3:3" x14ac:dyDescent="0.25">
      <c r="C136" s="44"/>
    </row>
    <row r="137" spans="3:3" x14ac:dyDescent="0.25">
      <c r="C137" s="44"/>
    </row>
    <row r="138" spans="3:3" x14ac:dyDescent="0.25">
      <c r="C138" s="44"/>
    </row>
    <row r="139" spans="3:3" x14ac:dyDescent="0.25">
      <c r="C139" s="44"/>
    </row>
    <row r="140" spans="3:3" x14ac:dyDescent="0.25">
      <c r="C140" s="44"/>
    </row>
    <row r="141" spans="3:3" x14ac:dyDescent="0.25">
      <c r="C141" s="44"/>
    </row>
    <row r="142" spans="3:3" x14ac:dyDescent="0.25">
      <c r="C142" s="44"/>
    </row>
    <row r="143" spans="3:3" x14ac:dyDescent="0.25">
      <c r="C143" s="44"/>
    </row>
    <row r="144" spans="3:3" x14ac:dyDescent="0.25">
      <c r="C144" s="44"/>
    </row>
    <row r="145" spans="3:3" x14ac:dyDescent="0.25">
      <c r="C145" s="44"/>
    </row>
    <row r="146" spans="3:3" x14ac:dyDescent="0.25">
      <c r="C146" s="44"/>
    </row>
    <row r="147" spans="3:3" x14ac:dyDescent="0.25">
      <c r="C147" s="44"/>
    </row>
    <row r="148" spans="3:3" x14ac:dyDescent="0.25">
      <c r="C148" s="44"/>
    </row>
    <row r="149" spans="3:3" x14ac:dyDescent="0.25">
      <c r="C149" s="44"/>
    </row>
    <row r="150" spans="3:3" x14ac:dyDescent="0.25">
      <c r="C150" s="44"/>
    </row>
    <row r="151" spans="3:3" x14ac:dyDescent="0.25">
      <c r="C151" s="44"/>
    </row>
    <row r="152" spans="3:3" x14ac:dyDescent="0.25">
      <c r="C152" s="44"/>
    </row>
    <row r="153" spans="3:3" x14ac:dyDescent="0.25">
      <c r="C153" s="44"/>
    </row>
    <row r="154" spans="3:3" x14ac:dyDescent="0.25">
      <c r="C154" s="44"/>
    </row>
    <row r="155" spans="3:3" x14ac:dyDescent="0.25">
      <c r="C155" s="44"/>
    </row>
    <row r="156" spans="3:3" x14ac:dyDescent="0.25">
      <c r="C156" s="44"/>
    </row>
    <row r="157" spans="3:3" x14ac:dyDescent="0.25">
      <c r="C157" s="44"/>
    </row>
    <row r="158" spans="3:3" x14ac:dyDescent="0.25">
      <c r="C158" s="44"/>
    </row>
    <row r="159" spans="3:3" x14ac:dyDescent="0.25">
      <c r="C159" s="44"/>
    </row>
    <row r="160" spans="3:3" x14ac:dyDescent="0.25">
      <c r="C160" s="44"/>
    </row>
    <row r="161" spans="3:3" x14ac:dyDescent="0.25">
      <c r="C161" s="44"/>
    </row>
    <row r="162" spans="3:3" x14ac:dyDescent="0.25">
      <c r="C162" s="44"/>
    </row>
    <row r="163" spans="3:3" x14ac:dyDescent="0.25">
      <c r="C163" s="44"/>
    </row>
    <row r="164" spans="3:3" x14ac:dyDescent="0.25">
      <c r="C164" s="44"/>
    </row>
    <row r="165" spans="3:3" x14ac:dyDescent="0.25">
      <c r="C165" s="44"/>
    </row>
    <row r="166" spans="3:3" x14ac:dyDescent="0.25">
      <c r="C166" s="44"/>
    </row>
    <row r="167" spans="3:3" x14ac:dyDescent="0.25">
      <c r="C167" s="44"/>
    </row>
    <row r="168" spans="3:3" x14ac:dyDescent="0.25">
      <c r="C168" s="44"/>
    </row>
    <row r="169" spans="3:3" x14ac:dyDescent="0.25">
      <c r="C169" s="44"/>
    </row>
    <row r="170" spans="3:3" x14ac:dyDescent="0.25">
      <c r="C170" s="44"/>
    </row>
    <row r="171" spans="3:3" x14ac:dyDescent="0.25">
      <c r="C171" s="44"/>
    </row>
    <row r="172" spans="3:3" x14ac:dyDescent="0.25">
      <c r="C172" s="44"/>
    </row>
    <row r="173" spans="3:3" x14ac:dyDescent="0.25">
      <c r="C173" s="44"/>
    </row>
    <row r="174" spans="3:3" x14ac:dyDescent="0.25">
      <c r="C174" s="44"/>
    </row>
    <row r="175" spans="3:3" x14ac:dyDescent="0.25">
      <c r="C175" s="44"/>
    </row>
    <row r="176" spans="3:3" x14ac:dyDescent="0.25">
      <c r="C176" s="44"/>
    </row>
    <row r="177" spans="3:3" x14ac:dyDescent="0.25">
      <c r="C177" s="44"/>
    </row>
    <row r="178" spans="3:3" x14ac:dyDescent="0.25">
      <c r="C178" s="44"/>
    </row>
    <row r="179" spans="3:3" x14ac:dyDescent="0.25">
      <c r="C179" s="44"/>
    </row>
    <row r="180" spans="3:3" x14ac:dyDescent="0.25">
      <c r="C180" s="44"/>
    </row>
    <row r="181" spans="3:3" x14ac:dyDescent="0.25">
      <c r="C181" s="44"/>
    </row>
    <row r="182" spans="3:3" x14ac:dyDescent="0.25">
      <c r="C182" s="44"/>
    </row>
    <row r="183" spans="3:3" x14ac:dyDescent="0.25">
      <c r="C183" s="44"/>
    </row>
    <row r="184" spans="3:3" x14ac:dyDescent="0.25">
      <c r="C184" s="44"/>
    </row>
    <row r="185" spans="3:3" x14ac:dyDescent="0.25">
      <c r="C185" s="44"/>
    </row>
    <row r="186" spans="3:3" x14ac:dyDescent="0.25">
      <c r="C186" s="44"/>
    </row>
    <row r="187" spans="3:3" x14ac:dyDescent="0.25">
      <c r="C187" s="44"/>
    </row>
    <row r="188" spans="3:3" x14ac:dyDescent="0.25">
      <c r="C188" s="44"/>
    </row>
    <row r="189" spans="3:3" x14ac:dyDescent="0.25">
      <c r="C189" s="44"/>
    </row>
    <row r="190" spans="3:3" x14ac:dyDescent="0.25">
      <c r="C190" s="44"/>
    </row>
    <row r="191" spans="3:3" x14ac:dyDescent="0.25">
      <c r="C191" s="44"/>
    </row>
    <row r="192" spans="3:3" x14ac:dyDescent="0.25">
      <c r="C192" s="44"/>
    </row>
    <row r="193" spans="3:3" x14ac:dyDescent="0.25">
      <c r="C193" s="44"/>
    </row>
    <row r="194" spans="3:3" x14ac:dyDescent="0.25">
      <c r="C194" s="44"/>
    </row>
    <row r="195" spans="3:3" x14ac:dyDescent="0.25">
      <c r="C195" s="44"/>
    </row>
    <row r="196" spans="3:3" x14ac:dyDescent="0.25">
      <c r="C196" s="44"/>
    </row>
    <row r="197" spans="3:3" x14ac:dyDescent="0.25">
      <c r="C197" s="44"/>
    </row>
    <row r="198" spans="3:3" x14ac:dyDescent="0.25">
      <c r="C198" s="44"/>
    </row>
    <row r="199" spans="3:3" x14ac:dyDescent="0.25">
      <c r="C199" s="44"/>
    </row>
    <row r="200" spans="3:3" x14ac:dyDescent="0.25">
      <c r="C200" s="44"/>
    </row>
    <row r="201" spans="3:3" x14ac:dyDescent="0.25">
      <c r="C201" s="44"/>
    </row>
    <row r="202" spans="3:3" x14ac:dyDescent="0.25">
      <c r="C202" s="44"/>
    </row>
    <row r="203" spans="3:3" x14ac:dyDescent="0.25">
      <c r="C203" s="44"/>
    </row>
    <row r="204" spans="3:3" x14ac:dyDescent="0.25">
      <c r="C204" s="44"/>
    </row>
    <row r="205" spans="3:3" x14ac:dyDescent="0.25">
      <c r="C205" s="44"/>
    </row>
    <row r="206" spans="3:3" x14ac:dyDescent="0.25">
      <c r="C206" s="44"/>
    </row>
    <row r="207" spans="3:3" x14ac:dyDescent="0.25">
      <c r="C207" s="44"/>
    </row>
    <row r="208" spans="3:3" x14ac:dyDescent="0.25">
      <c r="C208" s="44"/>
    </row>
    <row r="209" spans="3:3" x14ac:dyDescent="0.25">
      <c r="C209" s="44"/>
    </row>
    <row r="210" spans="3:3" x14ac:dyDescent="0.25">
      <c r="C210" s="44"/>
    </row>
    <row r="211" spans="3:3" x14ac:dyDescent="0.25">
      <c r="C211" s="44"/>
    </row>
    <row r="212" spans="3:3" x14ac:dyDescent="0.25">
      <c r="C212" s="44"/>
    </row>
    <row r="213" spans="3:3" x14ac:dyDescent="0.25">
      <c r="C213" s="44"/>
    </row>
    <row r="214" spans="3:3" x14ac:dyDescent="0.25">
      <c r="C214" s="44"/>
    </row>
    <row r="215" spans="3:3" x14ac:dyDescent="0.25">
      <c r="C215" s="44"/>
    </row>
    <row r="216" spans="3:3" x14ac:dyDescent="0.25">
      <c r="C216" s="44"/>
    </row>
    <row r="217" spans="3:3" x14ac:dyDescent="0.25">
      <c r="C217" s="44"/>
    </row>
    <row r="218" spans="3:3" x14ac:dyDescent="0.25">
      <c r="C218" s="44"/>
    </row>
    <row r="219" spans="3:3" x14ac:dyDescent="0.25">
      <c r="C219" s="44"/>
    </row>
    <row r="220" spans="3:3" x14ac:dyDescent="0.25">
      <c r="C220" s="44"/>
    </row>
    <row r="221" spans="3:3" x14ac:dyDescent="0.25">
      <c r="C221" s="44"/>
    </row>
    <row r="222" spans="3:3" x14ac:dyDescent="0.25">
      <c r="C222" s="44"/>
    </row>
    <row r="223" spans="3:3" x14ac:dyDescent="0.25">
      <c r="C223" s="44"/>
    </row>
    <row r="224" spans="3:3" x14ac:dyDescent="0.25">
      <c r="C224" s="44"/>
    </row>
    <row r="225" spans="3:3" x14ac:dyDescent="0.25">
      <c r="C225" s="44"/>
    </row>
    <row r="226" spans="3:3" x14ac:dyDescent="0.25">
      <c r="C226" s="44"/>
    </row>
    <row r="227" spans="3:3" x14ac:dyDescent="0.25">
      <c r="C227" s="44"/>
    </row>
    <row r="228" spans="3:3" x14ac:dyDescent="0.25">
      <c r="C228" s="44"/>
    </row>
    <row r="229" spans="3:3" x14ac:dyDescent="0.25">
      <c r="C229" s="44"/>
    </row>
    <row r="230" spans="3:3" x14ac:dyDescent="0.25">
      <c r="C230" s="44"/>
    </row>
    <row r="231" spans="3:3" x14ac:dyDescent="0.25">
      <c r="C231" s="44"/>
    </row>
    <row r="232" spans="3:3" x14ac:dyDescent="0.25">
      <c r="C232" s="44"/>
    </row>
    <row r="233" spans="3:3" x14ac:dyDescent="0.25">
      <c r="C233" s="44"/>
    </row>
    <row r="234" spans="3:3" x14ac:dyDescent="0.25">
      <c r="C234" s="44"/>
    </row>
    <row r="235" spans="3:3" x14ac:dyDescent="0.25">
      <c r="C235" s="44"/>
    </row>
    <row r="236" spans="3:3" x14ac:dyDescent="0.25">
      <c r="C236" s="44"/>
    </row>
    <row r="237" spans="3:3" x14ac:dyDescent="0.25">
      <c r="C237" s="44"/>
    </row>
    <row r="238" spans="3:3" x14ac:dyDescent="0.25">
      <c r="C238" s="44"/>
    </row>
    <row r="239" spans="3:3" x14ac:dyDescent="0.25">
      <c r="C239" s="44"/>
    </row>
    <row r="240" spans="3:3" x14ac:dyDescent="0.25">
      <c r="C240" s="44"/>
    </row>
    <row r="241" spans="3:3" x14ac:dyDescent="0.25">
      <c r="C241" s="44"/>
    </row>
    <row r="242" spans="3:3" x14ac:dyDescent="0.25">
      <c r="C242" s="44"/>
    </row>
    <row r="243" spans="3:3" x14ac:dyDescent="0.25">
      <c r="C243" s="44"/>
    </row>
    <row r="244" spans="3:3" x14ac:dyDescent="0.25">
      <c r="C244" s="44"/>
    </row>
    <row r="245" spans="3:3" x14ac:dyDescent="0.25">
      <c r="C245" s="44"/>
    </row>
    <row r="246" spans="3:3" x14ac:dyDescent="0.25">
      <c r="C246" s="44"/>
    </row>
    <row r="247" spans="3:3" x14ac:dyDescent="0.25">
      <c r="C247" s="44"/>
    </row>
    <row r="248" spans="3:3" x14ac:dyDescent="0.25">
      <c r="C248" s="44"/>
    </row>
    <row r="249" spans="3:3" x14ac:dyDescent="0.25">
      <c r="C249" s="44"/>
    </row>
    <row r="250" spans="3:3" x14ac:dyDescent="0.25">
      <c r="C250" s="44"/>
    </row>
    <row r="251" spans="3:3" x14ac:dyDescent="0.25">
      <c r="C251" s="44"/>
    </row>
    <row r="252" spans="3:3" x14ac:dyDescent="0.25">
      <c r="C252" s="44"/>
    </row>
    <row r="253" spans="3:3" x14ac:dyDescent="0.25">
      <c r="C253" s="44"/>
    </row>
    <row r="254" spans="3:3" x14ac:dyDescent="0.25">
      <c r="C254" s="44"/>
    </row>
    <row r="255" spans="3:3" x14ac:dyDescent="0.25">
      <c r="C255" s="44"/>
    </row>
    <row r="256" spans="3:3" x14ac:dyDescent="0.25">
      <c r="C256" s="44"/>
    </row>
    <row r="257" spans="3:3" x14ac:dyDescent="0.25">
      <c r="C257" s="44"/>
    </row>
    <row r="258" spans="3:3" x14ac:dyDescent="0.25">
      <c r="C258" s="44"/>
    </row>
    <row r="259" spans="3:3" x14ac:dyDescent="0.25">
      <c r="C259" s="44"/>
    </row>
    <row r="260" spans="3:3" x14ac:dyDescent="0.25">
      <c r="C260" s="44"/>
    </row>
    <row r="261" spans="3:3" x14ac:dyDescent="0.25">
      <c r="C261" s="44"/>
    </row>
    <row r="262" spans="3:3" x14ac:dyDescent="0.25">
      <c r="C262" s="44"/>
    </row>
    <row r="263" spans="3:3" x14ac:dyDescent="0.25">
      <c r="C263" s="44"/>
    </row>
    <row r="264" spans="3:3" x14ac:dyDescent="0.25">
      <c r="C264" s="44"/>
    </row>
    <row r="265" spans="3:3" x14ac:dyDescent="0.25">
      <c r="C265" s="44"/>
    </row>
    <row r="266" spans="3:3" x14ac:dyDescent="0.25">
      <c r="C266" s="44"/>
    </row>
    <row r="267" spans="3:3" x14ac:dyDescent="0.25">
      <c r="C267" s="44"/>
    </row>
    <row r="268" spans="3:3" x14ac:dyDescent="0.25">
      <c r="C268" s="44"/>
    </row>
    <row r="269" spans="3:3" x14ac:dyDescent="0.25">
      <c r="C269" s="44"/>
    </row>
    <row r="270" spans="3:3" x14ac:dyDescent="0.25">
      <c r="C270" s="44"/>
    </row>
    <row r="271" spans="3:3" x14ac:dyDescent="0.25">
      <c r="C271" s="44"/>
    </row>
    <row r="272" spans="3:3" x14ac:dyDescent="0.25">
      <c r="C272" s="44"/>
    </row>
    <row r="273" spans="3:3" x14ac:dyDescent="0.25">
      <c r="C273" s="44"/>
    </row>
    <row r="274" spans="3:3" x14ac:dyDescent="0.25">
      <c r="C274" s="44"/>
    </row>
    <row r="275" spans="3:3" x14ac:dyDescent="0.25">
      <c r="C275" s="44"/>
    </row>
    <row r="276" spans="3:3" x14ac:dyDescent="0.25">
      <c r="C276" s="44"/>
    </row>
    <row r="277" spans="3:3" x14ac:dyDescent="0.25">
      <c r="C277" s="44"/>
    </row>
    <row r="278" spans="3:3" x14ac:dyDescent="0.25">
      <c r="C278" s="44"/>
    </row>
    <row r="279" spans="3:3" x14ac:dyDescent="0.25">
      <c r="C279" s="44"/>
    </row>
    <row r="280" spans="3:3" x14ac:dyDescent="0.25">
      <c r="C280" s="44"/>
    </row>
    <row r="281" spans="3:3" x14ac:dyDescent="0.25">
      <c r="C281" s="44"/>
    </row>
    <row r="282" spans="3:3" x14ac:dyDescent="0.25">
      <c r="C282" s="44"/>
    </row>
    <row r="283" spans="3:3" x14ac:dyDescent="0.25">
      <c r="C283" s="44"/>
    </row>
    <row r="284" spans="3:3" x14ac:dyDescent="0.25">
      <c r="C284" s="44"/>
    </row>
    <row r="285" spans="3:3" x14ac:dyDescent="0.25">
      <c r="C285" s="44"/>
    </row>
    <row r="286" spans="3:3" x14ac:dyDescent="0.25">
      <c r="C286" s="44"/>
    </row>
    <row r="287" spans="3:3" x14ac:dyDescent="0.25">
      <c r="C287" s="44"/>
    </row>
    <row r="288" spans="3:3" x14ac:dyDescent="0.25">
      <c r="C288" s="44"/>
    </row>
    <row r="289" spans="3:3" x14ac:dyDescent="0.25">
      <c r="C289" s="44"/>
    </row>
    <row r="290" spans="3:3" x14ac:dyDescent="0.25">
      <c r="C290" s="44"/>
    </row>
    <row r="291" spans="3:3" x14ac:dyDescent="0.25">
      <c r="C291" s="44"/>
    </row>
    <row r="292" spans="3:3" x14ac:dyDescent="0.25">
      <c r="C292" s="44"/>
    </row>
    <row r="293" spans="3:3" x14ac:dyDescent="0.25">
      <c r="C293" s="44"/>
    </row>
    <row r="294" spans="3:3" x14ac:dyDescent="0.25">
      <c r="C294" s="44"/>
    </row>
    <row r="295" spans="3:3" x14ac:dyDescent="0.25">
      <c r="C295" s="44"/>
    </row>
    <row r="296" spans="3:3" x14ac:dyDescent="0.25">
      <c r="C296" s="44"/>
    </row>
    <row r="297" spans="3:3" x14ac:dyDescent="0.25">
      <c r="C297" s="44"/>
    </row>
    <row r="298" spans="3:3" x14ac:dyDescent="0.25">
      <c r="C298" s="44"/>
    </row>
    <row r="299" spans="3:3" x14ac:dyDescent="0.25">
      <c r="C299" s="44"/>
    </row>
    <row r="300" spans="3:3" x14ac:dyDescent="0.25">
      <c r="C300" s="44"/>
    </row>
    <row r="301" spans="3:3" x14ac:dyDescent="0.25">
      <c r="C301" s="44"/>
    </row>
    <row r="302" spans="3:3" x14ac:dyDescent="0.25">
      <c r="C302" s="44"/>
    </row>
    <row r="303" spans="3:3" x14ac:dyDescent="0.25">
      <c r="C303" s="44"/>
    </row>
    <row r="304" spans="3:3" x14ac:dyDescent="0.25">
      <c r="C304" s="44"/>
    </row>
    <row r="305" spans="3:3" x14ac:dyDescent="0.25">
      <c r="C305" s="44"/>
    </row>
    <row r="306" spans="3:3" x14ac:dyDescent="0.25">
      <c r="C306" s="44"/>
    </row>
    <row r="307" spans="3:3" x14ac:dyDescent="0.25">
      <c r="C307" s="44"/>
    </row>
    <row r="308" spans="3:3" x14ac:dyDescent="0.25">
      <c r="C308" s="44"/>
    </row>
    <row r="309" spans="3:3" x14ac:dyDescent="0.25">
      <c r="C309" s="44"/>
    </row>
    <row r="310" spans="3:3" x14ac:dyDescent="0.25">
      <c r="C310" s="44"/>
    </row>
    <row r="311" spans="3:3" x14ac:dyDescent="0.25">
      <c r="C311" s="44"/>
    </row>
    <row r="312" spans="3:3" x14ac:dyDescent="0.25">
      <c r="C312" s="44"/>
    </row>
    <row r="313" spans="3:3" x14ac:dyDescent="0.25">
      <c r="C313" s="44"/>
    </row>
    <row r="314" spans="3:3" x14ac:dyDescent="0.25">
      <c r="C314" s="44"/>
    </row>
    <row r="315" spans="3:3" x14ac:dyDescent="0.25">
      <c r="C315" s="44"/>
    </row>
    <row r="316" spans="3:3" x14ac:dyDescent="0.25">
      <c r="C316" s="44"/>
    </row>
    <row r="317" spans="3:3" x14ac:dyDescent="0.25">
      <c r="C317" s="44"/>
    </row>
    <row r="318" spans="3:3" x14ac:dyDescent="0.25">
      <c r="C318" s="44"/>
    </row>
    <row r="319" spans="3:3" x14ac:dyDescent="0.25">
      <c r="C319" s="44"/>
    </row>
    <row r="320" spans="3:3" x14ac:dyDescent="0.25">
      <c r="C320" s="44"/>
    </row>
    <row r="321" spans="3:3" x14ac:dyDescent="0.25">
      <c r="C321" s="44"/>
    </row>
    <row r="322" spans="3:3" x14ac:dyDescent="0.25">
      <c r="C322" s="44"/>
    </row>
    <row r="323" spans="3:3" x14ac:dyDescent="0.25">
      <c r="C323" s="44"/>
    </row>
    <row r="324" spans="3:3" x14ac:dyDescent="0.25">
      <c r="C324" s="44"/>
    </row>
    <row r="325" spans="3:3" x14ac:dyDescent="0.25">
      <c r="C325" s="44"/>
    </row>
    <row r="326" spans="3:3" x14ac:dyDescent="0.25">
      <c r="C326" s="44"/>
    </row>
    <row r="327" spans="3:3" x14ac:dyDescent="0.25">
      <c r="C327" s="44"/>
    </row>
    <row r="328" spans="3:3" x14ac:dyDescent="0.25">
      <c r="C328" s="44"/>
    </row>
    <row r="329" spans="3:3" x14ac:dyDescent="0.25">
      <c r="C329" s="44"/>
    </row>
    <row r="330" spans="3:3" x14ac:dyDescent="0.25">
      <c r="C330" s="44"/>
    </row>
    <row r="331" spans="3:3" x14ac:dyDescent="0.25">
      <c r="C331" s="44"/>
    </row>
    <row r="332" spans="3:3" x14ac:dyDescent="0.25">
      <c r="C332" s="44"/>
    </row>
    <row r="333" spans="3:3" x14ac:dyDescent="0.25">
      <c r="C333" s="44"/>
    </row>
    <row r="334" spans="3:3" x14ac:dyDescent="0.25">
      <c r="C334" s="44"/>
    </row>
    <row r="335" spans="3:3" x14ac:dyDescent="0.25">
      <c r="C335" s="44"/>
    </row>
    <row r="336" spans="3:3" x14ac:dyDescent="0.25">
      <c r="C336" s="44"/>
    </row>
    <row r="337" spans="3:3" x14ac:dyDescent="0.25">
      <c r="C337" s="44"/>
    </row>
    <row r="338" spans="3:3" x14ac:dyDescent="0.25">
      <c r="C338" s="44"/>
    </row>
    <row r="339" spans="3:3" x14ac:dyDescent="0.25">
      <c r="C339" s="44"/>
    </row>
    <row r="340" spans="3:3" x14ac:dyDescent="0.25">
      <c r="C340" s="44"/>
    </row>
    <row r="341" spans="3:3" x14ac:dyDescent="0.25">
      <c r="C341" s="44"/>
    </row>
    <row r="342" spans="3:3" x14ac:dyDescent="0.25">
      <c r="C342" s="44"/>
    </row>
    <row r="343" spans="3:3" x14ac:dyDescent="0.25">
      <c r="C343" s="44"/>
    </row>
    <row r="344" spans="3:3" x14ac:dyDescent="0.25">
      <c r="C344" s="44"/>
    </row>
    <row r="345" spans="3:3" x14ac:dyDescent="0.25">
      <c r="C345" s="44"/>
    </row>
    <row r="346" spans="3:3" x14ac:dyDescent="0.25">
      <c r="C346" s="44"/>
    </row>
    <row r="347" spans="3:3" x14ac:dyDescent="0.25">
      <c r="C347" s="44"/>
    </row>
    <row r="348" spans="3:3" x14ac:dyDescent="0.25">
      <c r="C348" s="44"/>
    </row>
    <row r="349" spans="3:3" x14ac:dyDescent="0.25">
      <c r="C349" s="44"/>
    </row>
    <row r="350" spans="3:3" x14ac:dyDescent="0.25">
      <c r="C350" s="44"/>
    </row>
    <row r="351" spans="3:3" x14ac:dyDescent="0.25">
      <c r="C351" s="44"/>
    </row>
    <row r="352" spans="3:3" x14ac:dyDescent="0.25">
      <c r="C352" s="44"/>
    </row>
    <row r="353" spans="3:3" x14ac:dyDescent="0.25">
      <c r="C353" s="44"/>
    </row>
    <row r="354" spans="3:3" x14ac:dyDescent="0.25">
      <c r="C354" s="44"/>
    </row>
    <row r="355" spans="3:3" x14ac:dyDescent="0.25">
      <c r="C355" s="44"/>
    </row>
    <row r="356" spans="3:3" x14ac:dyDescent="0.25">
      <c r="C356" s="44"/>
    </row>
    <row r="357" spans="3:3" x14ac:dyDescent="0.25">
      <c r="C357" s="44"/>
    </row>
    <row r="358" spans="3:3" x14ac:dyDescent="0.25">
      <c r="C358" s="44"/>
    </row>
    <row r="359" spans="3:3" x14ac:dyDescent="0.25">
      <c r="C359" s="44"/>
    </row>
    <row r="360" spans="3:3" x14ac:dyDescent="0.25">
      <c r="C360" s="44"/>
    </row>
    <row r="361" spans="3:3" x14ac:dyDescent="0.25">
      <c r="C361" s="44"/>
    </row>
    <row r="362" spans="3:3" x14ac:dyDescent="0.25">
      <c r="C362" s="44"/>
    </row>
    <row r="363" spans="3:3" x14ac:dyDescent="0.25">
      <c r="C363" s="44"/>
    </row>
    <row r="364" spans="3:3" x14ac:dyDescent="0.25">
      <c r="C364" s="44"/>
    </row>
    <row r="365" spans="3:3" x14ac:dyDescent="0.25">
      <c r="C365" s="44"/>
    </row>
    <row r="366" spans="3:3" x14ac:dyDescent="0.25">
      <c r="C366" s="44"/>
    </row>
    <row r="367" spans="3:3" x14ac:dyDescent="0.25">
      <c r="C367" s="44"/>
    </row>
    <row r="368" spans="3:3" x14ac:dyDescent="0.25">
      <c r="C368" s="44"/>
    </row>
    <row r="369" spans="3:3" x14ac:dyDescent="0.25">
      <c r="C369" s="44"/>
    </row>
    <row r="370" spans="3:3" x14ac:dyDescent="0.25">
      <c r="C370" s="44"/>
    </row>
    <row r="371" spans="3:3" x14ac:dyDescent="0.25">
      <c r="C371" s="44"/>
    </row>
    <row r="372" spans="3:3" x14ac:dyDescent="0.25">
      <c r="C372" s="44"/>
    </row>
    <row r="373" spans="3:3" x14ac:dyDescent="0.25">
      <c r="C373" s="44"/>
    </row>
    <row r="374" spans="3:3" x14ac:dyDescent="0.25">
      <c r="C374" s="44"/>
    </row>
    <row r="375" spans="3:3" x14ac:dyDescent="0.25">
      <c r="C375" s="44"/>
    </row>
    <row r="376" spans="3:3" x14ac:dyDescent="0.25">
      <c r="C376" s="44"/>
    </row>
    <row r="377" spans="3:3" x14ac:dyDescent="0.25">
      <c r="C377" s="44"/>
    </row>
    <row r="378" spans="3:3" x14ac:dyDescent="0.25">
      <c r="C378" s="44"/>
    </row>
    <row r="379" spans="3:3" x14ac:dyDescent="0.25">
      <c r="C379" s="44"/>
    </row>
    <row r="380" spans="3:3" x14ac:dyDescent="0.25">
      <c r="C380" s="44"/>
    </row>
    <row r="381" spans="3:3" x14ac:dyDescent="0.25">
      <c r="C381" s="44"/>
    </row>
    <row r="382" spans="3:3" x14ac:dyDescent="0.25">
      <c r="C382" s="44"/>
    </row>
    <row r="383" spans="3:3" x14ac:dyDescent="0.25">
      <c r="C383" s="44"/>
    </row>
    <row r="384" spans="3:3" x14ac:dyDescent="0.25">
      <c r="C384" s="44"/>
    </row>
    <row r="385" spans="3:3" x14ac:dyDescent="0.25">
      <c r="C385" s="44"/>
    </row>
    <row r="386" spans="3:3" x14ac:dyDescent="0.25">
      <c r="C386" s="44"/>
    </row>
    <row r="387" spans="3:3" x14ac:dyDescent="0.25">
      <c r="C387" s="44"/>
    </row>
    <row r="388" spans="3:3" x14ac:dyDescent="0.25">
      <c r="C388" s="44"/>
    </row>
    <row r="389" spans="3:3" x14ac:dyDescent="0.25">
      <c r="C389" s="44"/>
    </row>
    <row r="390" spans="3:3" x14ac:dyDescent="0.25">
      <c r="C390" s="44"/>
    </row>
    <row r="391" spans="3:3" x14ac:dyDescent="0.25">
      <c r="C391" s="44"/>
    </row>
    <row r="392" spans="3:3" x14ac:dyDescent="0.25">
      <c r="C392" s="44"/>
    </row>
    <row r="393" spans="3:3" x14ac:dyDescent="0.25">
      <c r="C393" s="44"/>
    </row>
    <row r="394" spans="3:3" x14ac:dyDescent="0.25">
      <c r="C394" s="44"/>
    </row>
    <row r="395" spans="3:3" x14ac:dyDescent="0.25">
      <c r="C395" s="44"/>
    </row>
    <row r="396" spans="3:3" x14ac:dyDescent="0.25">
      <c r="C396" s="44"/>
    </row>
    <row r="397" spans="3:3" x14ac:dyDescent="0.25">
      <c r="C397" s="44"/>
    </row>
    <row r="398" spans="3:3" x14ac:dyDescent="0.25">
      <c r="C398" s="44"/>
    </row>
    <row r="399" spans="3:3" x14ac:dyDescent="0.25">
      <c r="C399" s="44"/>
    </row>
    <row r="400" spans="3:3" x14ac:dyDescent="0.25">
      <c r="C400" s="44"/>
    </row>
    <row r="401" spans="3:3" x14ac:dyDescent="0.25">
      <c r="C401" s="44"/>
    </row>
    <row r="402" spans="3:3" x14ac:dyDescent="0.25">
      <c r="C402" s="44"/>
    </row>
    <row r="403" spans="3:3" x14ac:dyDescent="0.25">
      <c r="C403" s="44"/>
    </row>
    <row r="404" spans="3:3" x14ac:dyDescent="0.25">
      <c r="C404" s="44"/>
    </row>
    <row r="405" spans="3:3" x14ac:dyDescent="0.25">
      <c r="C405" s="44"/>
    </row>
    <row r="406" spans="3:3" x14ac:dyDescent="0.25">
      <c r="C406" s="44"/>
    </row>
    <row r="407" spans="3:3" x14ac:dyDescent="0.25">
      <c r="C407" s="44"/>
    </row>
    <row r="408" spans="3:3" x14ac:dyDescent="0.25">
      <c r="C408" s="44"/>
    </row>
    <row r="409" spans="3:3" x14ac:dyDescent="0.25">
      <c r="C409" s="44"/>
    </row>
    <row r="410" spans="3:3" x14ac:dyDescent="0.25">
      <c r="C410" s="44"/>
    </row>
    <row r="411" spans="3:3" x14ac:dyDescent="0.25">
      <c r="C411" s="44"/>
    </row>
    <row r="412" spans="3:3" x14ac:dyDescent="0.25">
      <c r="C412" s="44"/>
    </row>
    <row r="413" spans="3:3" x14ac:dyDescent="0.25">
      <c r="C413" s="44"/>
    </row>
    <row r="414" spans="3:3" x14ac:dyDescent="0.25">
      <c r="C414" s="44"/>
    </row>
    <row r="415" spans="3:3" x14ac:dyDescent="0.25">
      <c r="C415" s="44"/>
    </row>
    <row r="416" spans="3:3" x14ac:dyDescent="0.25">
      <c r="C416" s="44"/>
    </row>
    <row r="417" spans="3:3" x14ac:dyDescent="0.25">
      <c r="C417" s="44"/>
    </row>
    <row r="418" spans="3:3" x14ac:dyDescent="0.25">
      <c r="C418" s="44"/>
    </row>
    <row r="419" spans="3:3" x14ac:dyDescent="0.25">
      <c r="C419" s="44"/>
    </row>
    <row r="420" spans="3:3" x14ac:dyDescent="0.25">
      <c r="C420" s="44"/>
    </row>
    <row r="421" spans="3:3" x14ac:dyDescent="0.25">
      <c r="C421" s="44"/>
    </row>
    <row r="422" spans="3:3" x14ac:dyDescent="0.25">
      <c r="C422" s="44"/>
    </row>
    <row r="423" spans="3:3" x14ac:dyDescent="0.25">
      <c r="C423" s="44"/>
    </row>
    <row r="424" spans="3:3" x14ac:dyDescent="0.25">
      <c r="C424" s="44"/>
    </row>
    <row r="425" spans="3:3" x14ac:dyDescent="0.25">
      <c r="C425" s="44"/>
    </row>
    <row r="426" spans="3:3" x14ac:dyDescent="0.25">
      <c r="C426" s="44"/>
    </row>
    <row r="427" spans="3:3" x14ac:dyDescent="0.25">
      <c r="C427" s="44"/>
    </row>
    <row r="428" spans="3:3" x14ac:dyDescent="0.25">
      <c r="C428" s="44"/>
    </row>
    <row r="429" spans="3:3" x14ac:dyDescent="0.25">
      <c r="C429" s="44"/>
    </row>
    <row r="430" spans="3:3" x14ac:dyDescent="0.25">
      <c r="C430" s="44"/>
    </row>
    <row r="431" spans="3:3" x14ac:dyDescent="0.25">
      <c r="C431" s="44"/>
    </row>
    <row r="432" spans="3:3" x14ac:dyDescent="0.25">
      <c r="C432" s="44"/>
    </row>
    <row r="433" spans="3:3" x14ac:dyDescent="0.25">
      <c r="C433" s="44"/>
    </row>
    <row r="434" spans="3:3" x14ac:dyDescent="0.25">
      <c r="C434" s="44"/>
    </row>
    <row r="435" spans="3:3" x14ac:dyDescent="0.25">
      <c r="C435" s="44"/>
    </row>
    <row r="436" spans="3:3" x14ac:dyDescent="0.25">
      <c r="C436" s="44"/>
    </row>
    <row r="437" spans="3:3" x14ac:dyDescent="0.25">
      <c r="C437" s="44"/>
    </row>
    <row r="438" spans="3:3" x14ac:dyDescent="0.25">
      <c r="C438" s="44"/>
    </row>
    <row r="439" spans="3:3" x14ac:dyDescent="0.25">
      <c r="C439" s="44"/>
    </row>
    <row r="440" spans="3:3" x14ac:dyDescent="0.25">
      <c r="C440" s="44"/>
    </row>
    <row r="441" spans="3:3" x14ac:dyDescent="0.25">
      <c r="C441" s="44"/>
    </row>
    <row r="442" spans="3:3" x14ac:dyDescent="0.25">
      <c r="C442" s="44"/>
    </row>
    <row r="443" spans="3:3" x14ac:dyDescent="0.25">
      <c r="C443" s="44"/>
    </row>
    <row r="444" spans="3:3" x14ac:dyDescent="0.25">
      <c r="C444" s="44"/>
    </row>
    <row r="445" spans="3:3" x14ac:dyDescent="0.25">
      <c r="C445" s="44"/>
    </row>
    <row r="446" spans="3:3" x14ac:dyDescent="0.25">
      <c r="C446" s="44"/>
    </row>
    <row r="447" spans="3:3" x14ac:dyDescent="0.25">
      <c r="C447" s="44"/>
    </row>
    <row r="448" spans="3:3" x14ac:dyDescent="0.25">
      <c r="C448" s="44"/>
    </row>
    <row r="449" spans="3:3" x14ac:dyDescent="0.25">
      <c r="C449" s="44"/>
    </row>
    <row r="450" spans="3:3" x14ac:dyDescent="0.25">
      <c r="C450" s="44"/>
    </row>
    <row r="451" spans="3:3" x14ac:dyDescent="0.25">
      <c r="C451" s="44"/>
    </row>
    <row r="452" spans="3:3" x14ac:dyDescent="0.25">
      <c r="C452" s="44"/>
    </row>
    <row r="453" spans="3:3" x14ac:dyDescent="0.25">
      <c r="C453" s="44"/>
    </row>
    <row r="454" spans="3:3" x14ac:dyDescent="0.25">
      <c r="C454" s="44"/>
    </row>
    <row r="455" spans="3:3" x14ac:dyDescent="0.25">
      <c r="C455" s="44"/>
    </row>
    <row r="456" spans="3:3" x14ac:dyDescent="0.25">
      <c r="C456" s="44"/>
    </row>
    <row r="457" spans="3:3" x14ac:dyDescent="0.25">
      <c r="C457" s="44"/>
    </row>
    <row r="458" spans="3:3" x14ac:dyDescent="0.25">
      <c r="C458" s="44"/>
    </row>
    <row r="459" spans="3:3" x14ac:dyDescent="0.25">
      <c r="C459" s="44"/>
    </row>
    <row r="460" spans="3:3" x14ac:dyDescent="0.25">
      <c r="C460" s="44"/>
    </row>
    <row r="461" spans="3:3" x14ac:dyDescent="0.25">
      <c r="C461" s="44"/>
    </row>
    <row r="462" spans="3:3" x14ac:dyDescent="0.25">
      <c r="C462" s="44"/>
    </row>
    <row r="463" spans="3:3" x14ac:dyDescent="0.25">
      <c r="C463" s="44"/>
    </row>
    <row r="464" spans="3:3" x14ac:dyDescent="0.25">
      <c r="C464" s="44"/>
    </row>
    <row r="465" spans="3:3" x14ac:dyDescent="0.25">
      <c r="C465" s="44"/>
    </row>
    <row r="466" spans="3:3" x14ac:dyDescent="0.25">
      <c r="C466" s="44"/>
    </row>
    <row r="467" spans="3:3" x14ac:dyDescent="0.25">
      <c r="C467" s="44"/>
    </row>
    <row r="468" spans="3:3" x14ac:dyDescent="0.25">
      <c r="C468" s="44"/>
    </row>
    <row r="469" spans="3:3" x14ac:dyDescent="0.25">
      <c r="C469" s="44"/>
    </row>
    <row r="470" spans="3:3" x14ac:dyDescent="0.25">
      <c r="C470" s="44"/>
    </row>
  </sheetData>
  <mergeCells count="18">
    <mergeCell ref="D2:G2"/>
    <mergeCell ref="B5:B8"/>
    <mergeCell ref="B9:B12"/>
    <mergeCell ref="B13:B16"/>
    <mergeCell ref="B17:B20"/>
    <mergeCell ref="G6:G8"/>
    <mergeCell ref="G10:G11"/>
    <mergeCell ref="G14:G16"/>
    <mergeCell ref="G18:G19"/>
    <mergeCell ref="B21:B24"/>
    <mergeCell ref="B25:B28"/>
    <mergeCell ref="B29:B32"/>
    <mergeCell ref="D3:E3"/>
    <mergeCell ref="F3:G3"/>
    <mergeCell ref="F26:F28"/>
    <mergeCell ref="G26:G28"/>
    <mergeCell ref="F29:F32"/>
    <mergeCell ref="G29:G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67"/>
  <sheetViews>
    <sheetView topLeftCell="A6" zoomScale="70" zoomScaleNormal="70" workbookViewId="0">
      <selection activeCell="AA18" sqref="AA18"/>
    </sheetView>
  </sheetViews>
  <sheetFormatPr defaultColWidth="9.140625" defaultRowHeight="12.75" x14ac:dyDescent="0.25"/>
  <cols>
    <col min="1" max="1" width="3.28515625" style="35" bestFit="1" customWidth="1"/>
    <col min="2" max="2" width="28.140625" style="35" customWidth="1"/>
    <col min="3" max="3" width="18.28515625" style="35" customWidth="1"/>
    <col min="4" max="4" width="6.7109375" style="33" bestFit="1" customWidth="1"/>
    <col min="5" max="5" width="4.5703125" style="33" bestFit="1" customWidth="1"/>
    <col min="6" max="6" width="6.7109375" style="33" bestFit="1" customWidth="1"/>
    <col min="7" max="7" width="4.5703125" style="33" bestFit="1" customWidth="1"/>
    <col min="8" max="8" width="6.7109375" style="33" bestFit="1" customWidth="1"/>
    <col min="9" max="9" width="4.5703125" style="33" bestFit="1" customWidth="1"/>
    <col min="10" max="10" width="6.7109375" style="33" bestFit="1" customWidth="1"/>
    <col min="11" max="11" width="4.5703125" style="33" bestFit="1" customWidth="1"/>
    <col min="12" max="12" width="6.7109375" style="35" bestFit="1" customWidth="1"/>
    <col min="13" max="13" width="4.5703125" style="35" bestFit="1" customWidth="1"/>
    <col min="14" max="14" width="6.7109375" style="35" bestFit="1" customWidth="1"/>
    <col min="15" max="15" width="4" style="35" customWidth="1"/>
    <col min="16" max="16" width="6.7109375" style="35" bestFit="1" customWidth="1"/>
    <col min="17" max="17" width="4" style="35" customWidth="1"/>
    <col min="18" max="18" width="6.7109375" style="35" bestFit="1" customWidth="1"/>
    <col min="19" max="19" width="4.5703125" style="35" bestFit="1" customWidth="1"/>
    <col min="20" max="20" width="6.7109375" style="35" bestFit="1" customWidth="1"/>
    <col min="21" max="21" width="4.5703125" style="35" bestFit="1" customWidth="1"/>
    <col min="22" max="22" width="6.7109375" style="35" bestFit="1" customWidth="1"/>
    <col min="23" max="23" width="4.5703125" style="35" bestFit="1" customWidth="1"/>
    <col min="24" max="24" width="5" style="35" bestFit="1" customWidth="1"/>
    <col min="25" max="25" width="2" style="54" customWidth="1"/>
    <col min="26" max="26" width="3.7109375" style="33" customWidth="1"/>
    <col min="27" max="27" width="13.28515625" style="33" customWidth="1"/>
    <col min="28" max="28" width="8.5703125" style="33" bestFit="1" customWidth="1"/>
    <col min="29" max="16384" width="9.140625" style="33"/>
  </cols>
  <sheetData>
    <row r="1" spans="1:29" ht="15.75" thickBot="1" x14ac:dyDescent="0.3"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9" ht="15" customHeight="1" thickBot="1" x14ac:dyDescent="0.3">
      <c r="D2" s="298" t="s">
        <v>7</v>
      </c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300"/>
      <c r="X2" s="161"/>
      <c r="AB2" s="55"/>
    </row>
    <row r="3" spans="1:29" ht="36.75" customHeight="1" x14ac:dyDescent="0.25">
      <c r="D3" s="251" t="s">
        <v>121</v>
      </c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301"/>
      <c r="X3" s="161"/>
      <c r="AB3" s="55"/>
    </row>
    <row r="4" spans="1:29" ht="177" customHeight="1" x14ac:dyDescent="0.25">
      <c r="D4" s="253" t="s">
        <v>171</v>
      </c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 t="s">
        <v>24</v>
      </c>
      <c r="S4" s="254"/>
      <c r="T4" s="254" t="s">
        <v>25</v>
      </c>
      <c r="U4" s="254"/>
      <c r="V4" s="254" t="s">
        <v>119</v>
      </c>
      <c r="W4" s="302"/>
      <c r="X4" s="161"/>
      <c r="AB4" s="55"/>
    </row>
    <row r="5" spans="1:29" ht="165.75" customHeight="1" x14ac:dyDescent="0.25">
      <c r="B5" s="59" t="s">
        <v>54</v>
      </c>
      <c r="C5" s="55">
        <f>20*28</f>
        <v>560</v>
      </c>
      <c r="D5" s="253" t="s">
        <v>20</v>
      </c>
      <c r="E5" s="254"/>
      <c r="F5" s="254" t="s">
        <v>21</v>
      </c>
      <c r="G5" s="254"/>
      <c r="H5" s="254" t="s">
        <v>22</v>
      </c>
      <c r="I5" s="254"/>
      <c r="J5" s="254" t="s">
        <v>23</v>
      </c>
      <c r="K5" s="254"/>
      <c r="L5" s="254" t="s">
        <v>174</v>
      </c>
      <c r="M5" s="254"/>
      <c r="N5" s="254" t="s">
        <v>117</v>
      </c>
      <c r="O5" s="254"/>
      <c r="P5" s="254" t="s">
        <v>118</v>
      </c>
      <c r="Q5" s="254"/>
      <c r="R5" s="5"/>
      <c r="S5" s="5"/>
      <c r="T5" s="5"/>
      <c r="U5" s="5"/>
      <c r="V5" s="5"/>
      <c r="W5" s="45"/>
      <c r="X5" s="142"/>
      <c r="AA5" s="59" t="s">
        <v>55</v>
      </c>
      <c r="AB5" s="158">
        <f>X36</f>
        <v>67</v>
      </c>
      <c r="AC5" s="33">
        <f>49*3+18*10</f>
        <v>327</v>
      </c>
    </row>
    <row r="6" spans="1:29" ht="95.25" customHeight="1" thickBot="1" x14ac:dyDescent="0.3">
      <c r="B6" s="115" t="s">
        <v>60</v>
      </c>
      <c r="C6" s="115" t="s">
        <v>61</v>
      </c>
      <c r="D6" s="134" t="s">
        <v>74</v>
      </c>
      <c r="E6" s="135" t="s">
        <v>195</v>
      </c>
      <c r="F6" s="136" t="s">
        <v>74</v>
      </c>
      <c r="G6" s="135" t="s">
        <v>195</v>
      </c>
      <c r="H6" s="136" t="s">
        <v>74</v>
      </c>
      <c r="I6" s="135" t="s">
        <v>195</v>
      </c>
      <c r="J6" s="136" t="s">
        <v>74</v>
      </c>
      <c r="K6" s="135" t="s">
        <v>195</v>
      </c>
      <c r="L6" s="136" t="s">
        <v>74</v>
      </c>
      <c r="M6" s="135" t="s">
        <v>195</v>
      </c>
      <c r="N6" s="136" t="s">
        <v>74</v>
      </c>
      <c r="O6" s="135" t="s">
        <v>195</v>
      </c>
      <c r="P6" s="136" t="s">
        <v>74</v>
      </c>
      <c r="Q6" s="135" t="s">
        <v>195</v>
      </c>
      <c r="R6" s="136" t="s">
        <v>74</v>
      </c>
      <c r="S6" s="135" t="s">
        <v>195</v>
      </c>
      <c r="T6" s="136" t="s">
        <v>74</v>
      </c>
      <c r="U6" s="135" t="s">
        <v>195</v>
      </c>
      <c r="V6" s="136" t="s">
        <v>74</v>
      </c>
      <c r="W6" s="137" t="s">
        <v>195</v>
      </c>
      <c r="X6" s="115"/>
      <c r="AA6" s="59"/>
      <c r="AB6" s="3"/>
    </row>
    <row r="7" spans="1:29" ht="15" customHeight="1" x14ac:dyDescent="0.2">
      <c r="B7" s="265" t="s">
        <v>8</v>
      </c>
      <c r="C7" s="99" t="s">
        <v>16</v>
      </c>
      <c r="D7" s="211"/>
      <c r="E7" s="304" t="s">
        <v>0</v>
      </c>
      <c r="F7" s="213"/>
      <c r="G7" s="304" t="s">
        <v>0</v>
      </c>
      <c r="H7" s="213"/>
      <c r="I7" s="304" t="s">
        <v>0</v>
      </c>
      <c r="J7" s="213"/>
      <c r="K7" s="304" t="s">
        <v>0</v>
      </c>
      <c r="L7" s="213"/>
      <c r="M7" s="304" t="s">
        <v>0</v>
      </c>
      <c r="N7" s="213"/>
      <c r="O7" s="304" t="s">
        <v>0</v>
      </c>
      <c r="P7" s="213"/>
      <c r="Q7" s="304" t="s">
        <v>0</v>
      </c>
      <c r="R7" s="213"/>
      <c r="S7" s="304" t="s">
        <v>0</v>
      </c>
      <c r="T7" s="73"/>
      <c r="U7" s="194" t="s">
        <v>0</v>
      </c>
      <c r="V7" s="213"/>
      <c r="W7" s="303" t="s">
        <v>0</v>
      </c>
      <c r="X7" s="143"/>
      <c r="Z7" s="15"/>
      <c r="AA7" s="3" t="s">
        <v>101</v>
      </c>
      <c r="AB7" s="15"/>
      <c r="AC7" s="15"/>
    </row>
    <row r="8" spans="1:29" ht="15" x14ac:dyDescent="0.2">
      <c r="A8" s="38"/>
      <c r="B8" s="265"/>
      <c r="C8" s="99" t="s">
        <v>17</v>
      </c>
      <c r="D8" s="212"/>
      <c r="E8" s="297"/>
      <c r="F8" s="116"/>
      <c r="G8" s="297"/>
      <c r="H8" s="116"/>
      <c r="I8" s="297"/>
      <c r="J8" s="116"/>
      <c r="K8" s="297"/>
      <c r="L8" s="116"/>
      <c r="M8" s="297"/>
      <c r="N8" s="116"/>
      <c r="O8" s="297"/>
      <c r="P8" s="116"/>
      <c r="Q8" s="297"/>
      <c r="R8" s="116"/>
      <c r="S8" s="297"/>
      <c r="T8" s="37"/>
      <c r="U8" s="37"/>
      <c r="V8" s="116"/>
      <c r="W8" s="297"/>
      <c r="AB8" s="15"/>
      <c r="AC8" s="15"/>
    </row>
    <row r="9" spans="1:29" ht="15" x14ac:dyDescent="0.2">
      <c r="B9" s="265"/>
      <c r="C9" s="99" t="s">
        <v>18</v>
      </c>
      <c r="D9" s="212"/>
      <c r="E9" s="297"/>
      <c r="F9" s="116"/>
      <c r="G9" s="297"/>
      <c r="H9" s="116"/>
      <c r="I9" s="297"/>
      <c r="J9" s="116"/>
      <c r="K9" s="297"/>
      <c r="L9" s="116"/>
      <c r="M9" s="297"/>
      <c r="N9" s="116"/>
      <c r="O9" s="297"/>
      <c r="P9" s="116"/>
      <c r="Q9" s="297"/>
      <c r="R9" s="116"/>
      <c r="S9" s="297"/>
      <c r="T9" s="37"/>
      <c r="U9" s="37"/>
      <c r="V9" s="116"/>
      <c r="W9" s="297"/>
      <c r="Z9" s="173">
        <v>1</v>
      </c>
      <c r="AA9" s="176" t="s">
        <v>230</v>
      </c>
      <c r="AB9" s="15"/>
      <c r="AC9" s="15"/>
    </row>
    <row r="10" spans="1:29" ht="15" x14ac:dyDescent="0.25">
      <c r="B10" s="265"/>
      <c r="C10" s="99" t="s">
        <v>51</v>
      </c>
      <c r="D10" s="212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37"/>
      <c r="U10" s="194" t="s">
        <v>0</v>
      </c>
      <c r="V10" s="116"/>
      <c r="W10" s="297"/>
      <c r="X10" s="143"/>
      <c r="Z10" s="173">
        <v>2</v>
      </c>
      <c r="AA10" s="21" t="s">
        <v>127</v>
      </c>
      <c r="AB10" s="15"/>
      <c r="AC10" s="15"/>
    </row>
    <row r="11" spans="1:29" ht="15" x14ac:dyDescent="0.25">
      <c r="B11" s="266" t="s">
        <v>9</v>
      </c>
      <c r="C11" s="99" t="s">
        <v>16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37"/>
      <c r="U11" s="73"/>
      <c r="V11" s="116"/>
      <c r="W11" s="116"/>
      <c r="X11" s="143"/>
      <c r="Z11" s="173">
        <v>3</v>
      </c>
      <c r="AA11" s="21" t="s">
        <v>128</v>
      </c>
      <c r="AB11" s="15"/>
      <c r="AC11" s="15"/>
    </row>
    <row r="12" spans="1:29" ht="15" x14ac:dyDescent="0.25">
      <c r="B12" s="267"/>
      <c r="C12" s="99" t="s">
        <v>17</v>
      </c>
      <c r="D12" s="116"/>
      <c r="E12" s="297" t="s">
        <v>0</v>
      </c>
      <c r="F12" s="116"/>
      <c r="G12" s="297" t="s">
        <v>0</v>
      </c>
      <c r="H12" s="116"/>
      <c r="I12" s="297" t="s">
        <v>0</v>
      </c>
      <c r="J12" s="116"/>
      <c r="K12" s="297" t="s">
        <v>0</v>
      </c>
      <c r="L12" s="116"/>
      <c r="M12" s="297" t="s">
        <v>0</v>
      </c>
      <c r="N12" s="116"/>
      <c r="O12" s="297" t="s">
        <v>0</v>
      </c>
      <c r="P12" s="116"/>
      <c r="Q12" s="297" t="s">
        <v>0</v>
      </c>
      <c r="R12" s="116"/>
      <c r="S12" s="297" t="s">
        <v>0</v>
      </c>
      <c r="T12" s="37"/>
      <c r="U12" s="73"/>
      <c r="V12" s="116"/>
      <c r="W12" s="297" t="s">
        <v>0</v>
      </c>
      <c r="X12" s="143"/>
      <c r="Z12" s="173">
        <v>4</v>
      </c>
      <c r="AA12" s="21" t="s">
        <v>129</v>
      </c>
      <c r="AB12" s="15"/>
      <c r="AC12" s="15"/>
    </row>
    <row r="13" spans="1:29" ht="15" x14ac:dyDescent="0.2">
      <c r="B13" s="267"/>
      <c r="C13" s="99" t="s">
        <v>18</v>
      </c>
      <c r="D13" s="116"/>
      <c r="E13" s="297"/>
      <c r="F13" s="116"/>
      <c r="G13" s="297"/>
      <c r="H13" s="116"/>
      <c r="I13" s="297"/>
      <c r="J13" s="116"/>
      <c r="K13" s="297"/>
      <c r="L13" s="116"/>
      <c r="M13" s="297"/>
      <c r="N13" s="116"/>
      <c r="O13" s="297"/>
      <c r="P13" s="116"/>
      <c r="Q13" s="297"/>
      <c r="R13" s="116"/>
      <c r="S13" s="297"/>
      <c r="T13" s="37"/>
      <c r="U13" s="37"/>
      <c r="V13" s="116"/>
      <c r="W13" s="297"/>
      <c r="Z13" s="173"/>
      <c r="AB13" s="15"/>
      <c r="AC13" s="15"/>
    </row>
    <row r="14" spans="1:29" ht="15" x14ac:dyDescent="0.2">
      <c r="B14" s="267"/>
      <c r="C14" s="99" t="s">
        <v>51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37"/>
      <c r="U14" s="37"/>
      <c r="V14" s="116"/>
      <c r="W14" s="116"/>
      <c r="Z14" s="15"/>
      <c r="AA14" s="3" t="s">
        <v>102</v>
      </c>
      <c r="AB14" s="15"/>
      <c r="AC14" s="15"/>
    </row>
    <row r="15" spans="1:29" ht="15" customHeight="1" x14ac:dyDescent="0.2">
      <c r="B15" s="266" t="s">
        <v>53</v>
      </c>
      <c r="C15" s="99" t="s">
        <v>16</v>
      </c>
      <c r="D15" s="116"/>
      <c r="E15" s="297" t="s">
        <v>0</v>
      </c>
      <c r="F15" s="116"/>
      <c r="G15" s="297" t="s">
        <v>0</v>
      </c>
      <c r="H15" s="116"/>
      <c r="I15" s="297" t="s">
        <v>0</v>
      </c>
      <c r="J15" s="116"/>
      <c r="K15" s="297" t="s">
        <v>0</v>
      </c>
      <c r="L15" s="116"/>
      <c r="M15" s="297" t="s">
        <v>0</v>
      </c>
      <c r="N15" s="116"/>
      <c r="O15" s="297" t="s">
        <v>0</v>
      </c>
      <c r="P15" s="116"/>
      <c r="Q15" s="297" t="s">
        <v>0</v>
      </c>
      <c r="R15" s="116"/>
      <c r="S15" s="297" t="s">
        <v>0</v>
      </c>
      <c r="T15" s="37"/>
      <c r="U15" s="194" t="s">
        <v>0</v>
      </c>
      <c r="V15" s="116"/>
      <c r="W15" s="297" t="s">
        <v>0</v>
      </c>
      <c r="X15" s="143"/>
      <c r="Z15" s="15"/>
      <c r="AA15" s="15"/>
      <c r="AB15" s="15"/>
      <c r="AC15" s="15"/>
    </row>
    <row r="16" spans="1:29" ht="15" x14ac:dyDescent="0.25">
      <c r="B16" s="267"/>
      <c r="C16" s="99" t="s">
        <v>17</v>
      </c>
      <c r="D16" s="116"/>
      <c r="E16" s="297"/>
      <c r="F16" s="116"/>
      <c r="G16" s="297"/>
      <c r="H16" s="116"/>
      <c r="I16" s="297"/>
      <c r="J16" s="116"/>
      <c r="K16" s="297"/>
      <c r="L16" s="116"/>
      <c r="M16" s="297"/>
      <c r="N16" s="116"/>
      <c r="O16" s="297"/>
      <c r="P16" s="116"/>
      <c r="Q16" s="297"/>
      <c r="R16" s="116"/>
      <c r="S16" s="297"/>
      <c r="T16" s="37"/>
      <c r="U16" s="37"/>
      <c r="V16" s="116"/>
      <c r="W16" s="297"/>
      <c r="Z16" s="21">
        <v>1</v>
      </c>
      <c r="AA16" s="176" t="s">
        <v>230</v>
      </c>
      <c r="AB16" s="15"/>
      <c r="AC16" s="15"/>
    </row>
    <row r="17" spans="2:32" ht="15" customHeight="1" x14ac:dyDescent="0.25">
      <c r="B17" s="267"/>
      <c r="C17" s="99" t="s">
        <v>18</v>
      </c>
      <c r="D17" s="212"/>
      <c r="E17" s="297"/>
      <c r="F17" s="116"/>
      <c r="G17" s="297"/>
      <c r="H17" s="116"/>
      <c r="I17" s="297"/>
      <c r="J17" s="116"/>
      <c r="K17" s="297"/>
      <c r="L17" s="116"/>
      <c r="M17" s="297"/>
      <c r="N17" s="116"/>
      <c r="O17" s="297"/>
      <c r="P17" s="116"/>
      <c r="Q17" s="297"/>
      <c r="R17" s="116"/>
      <c r="S17" s="297"/>
      <c r="T17" s="37"/>
      <c r="U17" s="37"/>
      <c r="V17" s="116"/>
      <c r="W17" s="297"/>
      <c r="Z17" s="21">
        <v>2</v>
      </c>
      <c r="AA17" s="21" t="s">
        <v>82</v>
      </c>
      <c r="AB17" s="15"/>
      <c r="AC17" s="15"/>
    </row>
    <row r="18" spans="2:32" ht="15" x14ac:dyDescent="0.25">
      <c r="B18" s="267"/>
      <c r="C18" s="99" t="s">
        <v>51</v>
      </c>
      <c r="D18" s="212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37"/>
      <c r="U18" s="194" t="s">
        <v>0</v>
      </c>
      <c r="V18" s="116"/>
      <c r="W18" s="116"/>
      <c r="X18" s="143"/>
      <c r="Z18" s="21">
        <v>3</v>
      </c>
      <c r="AA18" s="21" t="s">
        <v>81</v>
      </c>
      <c r="AB18" s="15"/>
      <c r="AC18" s="15"/>
    </row>
    <row r="19" spans="2:32" ht="15" x14ac:dyDescent="0.25">
      <c r="B19" s="266" t="s">
        <v>182</v>
      </c>
      <c r="C19" s="99" t="s">
        <v>16</v>
      </c>
      <c r="D19" s="116"/>
      <c r="E19" s="37"/>
      <c r="F19" s="116"/>
      <c r="G19" s="37"/>
      <c r="H19" s="116"/>
      <c r="I19" s="37"/>
      <c r="J19" s="116"/>
      <c r="K19" s="37"/>
      <c r="L19" s="116"/>
      <c r="M19" s="37"/>
      <c r="N19" s="116"/>
      <c r="O19" s="37"/>
      <c r="P19" s="116"/>
      <c r="Q19" s="37"/>
      <c r="R19" s="116"/>
      <c r="S19" s="37"/>
      <c r="T19" s="37"/>
      <c r="U19" s="37"/>
      <c r="V19" s="116"/>
      <c r="W19" s="37"/>
      <c r="Z19" s="173">
        <v>4</v>
      </c>
      <c r="AA19" s="21" t="s">
        <v>133</v>
      </c>
      <c r="AB19" s="15"/>
      <c r="AC19" s="15"/>
    </row>
    <row r="20" spans="2:32" ht="15" customHeight="1" x14ac:dyDescent="0.2">
      <c r="B20" s="267"/>
      <c r="C20" s="99" t="s">
        <v>17</v>
      </c>
      <c r="D20" s="116"/>
      <c r="E20" s="297" t="s">
        <v>0</v>
      </c>
      <c r="F20" s="116"/>
      <c r="G20" s="297" t="s">
        <v>0</v>
      </c>
      <c r="H20" s="116"/>
      <c r="I20" s="297" t="s">
        <v>0</v>
      </c>
      <c r="J20" s="116"/>
      <c r="K20" s="297" t="s">
        <v>0</v>
      </c>
      <c r="L20" s="116"/>
      <c r="M20" s="297" t="s">
        <v>0</v>
      </c>
      <c r="N20" s="116"/>
      <c r="O20" s="297" t="s">
        <v>0</v>
      </c>
      <c r="P20" s="116"/>
      <c r="Q20" s="297" t="s">
        <v>0</v>
      </c>
      <c r="R20" s="116"/>
      <c r="S20" s="297" t="s">
        <v>0</v>
      </c>
      <c r="T20" s="37"/>
      <c r="U20" s="37"/>
      <c r="V20" s="116"/>
      <c r="W20" s="297" t="s">
        <v>0</v>
      </c>
      <c r="Z20" s="15"/>
      <c r="AA20" s="15"/>
      <c r="AB20" s="15"/>
      <c r="AC20" s="15"/>
    </row>
    <row r="21" spans="2:32" ht="15" x14ac:dyDescent="0.2">
      <c r="B21" s="267"/>
      <c r="C21" s="99" t="s">
        <v>18</v>
      </c>
      <c r="D21" s="116"/>
      <c r="E21" s="297"/>
      <c r="F21" s="116"/>
      <c r="G21" s="297"/>
      <c r="H21" s="116"/>
      <c r="I21" s="297"/>
      <c r="J21" s="116"/>
      <c r="K21" s="297"/>
      <c r="L21" s="116"/>
      <c r="M21" s="297"/>
      <c r="N21" s="116"/>
      <c r="O21" s="297"/>
      <c r="P21" s="116"/>
      <c r="Q21" s="297"/>
      <c r="R21" s="116"/>
      <c r="S21" s="297"/>
      <c r="T21" s="37"/>
      <c r="U21" s="37"/>
      <c r="V21" s="116"/>
      <c r="W21" s="297"/>
      <c r="Z21" s="15"/>
      <c r="AA21" s="15"/>
      <c r="AB21" s="15"/>
      <c r="AC21" s="15"/>
    </row>
    <row r="22" spans="2:32" ht="15" x14ac:dyDescent="0.2">
      <c r="B22" s="284"/>
      <c r="C22" s="99" t="s">
        <v>51</v>
      </c>
      <c r="D22" s="116"/>
      <c r="E22" s="37"/>
      <c r="F22" s="116"/>
      <c r="G22" s="37"/>
      <c r="H22" s="116"/>
      <c r="I22" s="37"/>
      <c r="J22" s="116"/>
      <c r="K22" s="37"/>
      <c r="L22" s="116"/>
      <c r="M22" s="37"/>
      <c r="N22" s="116"/>
      <c r="O22" s="37"/>
      <c r="P22" s="116"/>
      <c r="Q22" s="37"/>
      <c r="R22" s="116"/>
      <c r="S22" s="37"/>
      <c r="T22" s="37"/>
      <c r="U22" s="37"/>
      <c r="V22" s="116"/>
      <c r="W22" s="37"/>
      <c r="Z22" s="175" t="s">
        <v>0</v>
      </c>
      <c r="AA22" s="3" t="s">
        <v>236</v>
      </c>
      <c r="AB22" s="15"/>
      <c r="AC22" s="15"/>
    </row>
    <row r="23" spans="2:32" ht="15" customHeight="1" x14ac:dyDescent="0.2">
      <c r="B23" s="266" t="s">
        <v>183</v>
      </c>
      <c r="C23" s="99" t="s">
        <v>16</v>
      </c>
      <c r="D23" s="116"/>
      <c r="E23" s="37"/>
      <c r="F23" s="116"/>
      <c r="G23" s="37"/>
      <c r="H23" s="116"/>
      <c r="I23" s="37"/>
      <c r="J23" s="116"/>
      <c r="K23" s="37"/>
      <c r="L23" s="116"/>
      <c r="M23" s="37"/>
      <c r="N23" s="116"/>
      <c r="O23" s="37"/>
      <c r="P23" s="116"/>
      <c r="Q23" s="37"/>
      <c r="R23" s="116"/>
      <c r="S23" s="37"/>
      <c r="T23" s="37"/>
      <c r="U23" s="37"/>
      <c r="V23" s="116"/>
      <c r="W23" s="37"/>
      <c r="AB23" s="15"/>
      <c r="AC23" s="15"/>
    </row>
    <row r="24" spans="2:32" ht="15" x14ac:dyDescent="0.2">
      <c r="B24" s="267"/>
      <c r="C24" s="99" t="s">
        <v>17</v>
      </c>
      <c r="D24" s="116"/>
      <c r="E24" s="37"/>
      <c r="F24" s="116"/>
      <c r="G24" s="37"/>
      <c r="H24" s="116"/>
      <c r="I24" s="37"/>
      <c r="J24" s="116"/>
      <c r="K24" s="37"/>
      <c r="L24" s="116"/>
      <c r="M24" s="37"/>
      <c r="N24" s="116"/>
      <c r="O24" s="37"/>
      <c r="P24" s="116"/>
      <c r="Q24" s="37"/>
      <c r="R24" s="116"/>
      <c r="S24" s="37"/>
      <c r="T24" s="37"/>
      <c r="U24" s="37"/>
      <c r="V24" s="116"/>
      <c r="W24" s="37"/>
      <c r="AB24" s="15"/>
      <c r="AC24" s="15"/>
    </row>
    <row r="25" spans="2:32" ht="15" x14ac:dyDescent="0.2">
      <c r="B25" s="267"/>
      <c r="C25" s="99" t="s">
        <v>18</v>
      </c>
      <c r="D25" s="116"/>
      <c r="E25" s="195" t="s">
        <v>0</v>
      </c>
      <c r="F25" s="116"/>
      <c r="G25" s="195" t="s">
        <v>0</v>
      </c>
      <c r="H25" s="116"/>
      <c r="I25" s="195" t="s">
        <v>0</v>
      </c>
      <c r="J25" s="116"/>
      <c r="K25" s="195" t="s">
        <v>0</v>
      </c>
      <c r="L25" s="116"/>
      <c r="M25" s="195" t="s">
        <v>0</v>
      </c>
      <c r="N25" s="116"/>
      <c r="O25" s="195" t="s">
        <v>0</v>
      </c>
      <c r="P25" s="116"/>
      <c r="Q25" s="195" t="s">
        <v>0</v>
      </c>
      <c r="R25" s="116"/>
      <c r="S25" s="195" t="s">
        <v>0</v>
      </c>
      <c r="T25" s="37"/>
      <c r="U25" s="37"/>
      <c r="V25" s="116"/>
      <c r="W25" s="195" t="s">
        <v>0</v>
      </c>
      <c r="Z25" s="15"/>
      <c r="AA25" s="15"/>
      <c r="AB25" s="15"/>
      <c r="AC25" s="15"/>
    </row>
    <row r="26" spans="2:32" ht="15" x14ac:dyDescent="0.2">
      <c r="B26" s="284"/>
      <c r="C26" s="99" t="s">
        <v>51</v>
      </c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37"/>
      <c r="U26" s="37"/>
      <c r="V26" s="116"/>
      <c r="W26" s="116"/>
      <c r="Z26" s="41"/>
      <c r="AA26" s="3" t="s">
        <v>160</v>
      </c>
    </row>
    <row r="27" spans="2:32" ht="15" customHeight="1" x14ac:dyDescent="0.2">
      <c r="B27" s="265" t="s">
        <v>229</v>
      </c>
      <c r="C27" s="99" t="s">
        <v>16</v>
      </c>
      <c r="D27" s="116"/>
      <c r="E27" s="297" t="s">
        <v>0</v>
      </c>
      <c r="F27" s="116"/>
      <c r="G27" s="297" t="s">
        <v>0</v>
      </c>
      <c r="H27" s="116"/>
      <c r="I27" s="297" t="s">
        <v>0</v>
      </c>
      <c r="J27" s="116"/>
      <c r="K27" s="297" t="s">
        <v>0</v>
      </c>
      <c r="L27" s="116"/>
      <c r="M27" s="297" t="s">
        <v>0</v>
      </c>
      <c r="N27" s="116"/>
      <c r="O27" s="297" t="s">
        <v>0</v>
      </c>
      <c r="P27" s="116"/>
      <c r="Q27" s="297" t="s">
        <v>0</v>
      </c>
      <c r="R27" s="116"/>
      <c r="S27" s="297" t="s">
        <v>0</v>
      </c>
      <c r="T27" s="73"/>
      <c r="U27" s="37"/>
      <c r="V27" s="116"/>
      <c r="W27" s="297" t="s">
        <v>0</v>
      </c>
    </row>
    <row r="28" spans="2:32" ht="15" customHeight="1" x14ac:dyDescent="0.25">
      <c r="B28" s="265"/>
      <c r="C28" s="99" t="s">
        <v>17</v>
      </c>
      <c r="D28" s="116"/>
      <c r="E28" s="297"/>
      <c r="F28" s="116"/>
      <c r="G28" s="297"/>
      <c r="H28" s="116"/>
      <c r="I28" s="297"/>
      <c r="J28" s="116"/>
      <c r="K28" s="297"/>
      <c r="L28" s="116"/>
      <c r="M28" s="297"/>
      <c r="N28" s="116"/>
      <c r="O28" s="297"/>
      <c r="P28" s="116"/>
      <c r="Q28" s="297"/>
      <c r="R28" s="116"/>
      <c r="S28" s="297"/>
      <c r="T28" s="37"/>
      <c r="U28" s="104"/>
      <c r="V28" s="116"/>
      <c r="W28" s="297"/>
      <c r="X28" s="143"/>
      <c r="Z28" s="1">
        <v>1</v>
      </c>
      <c r="AA28" s="107" t="s">
        <v>156</v>
      </c>
      <c r="AF28" s="47" t="s">
        <v>157</v>
      </c>
    </row>
    <row r="29" spans="2:32" x14ac:dyDescent="0.2">
      <c r="B29" s="265"/>
      <c r="C29" s="99" t="s">
        <v>18</v>
      </c>
      <c r="D29" s="116"/>
      <c r="E29" s="297"/>
      <c r="F29" s="116"/>
      <c r="G29" s="297"/>
      <c r="H29" s="116"/>
      <c r="I29" s="297"/>
      <c r="J29" s="116"/>
      <c r="K29" s="297"/>
      <c r="L29" s="116"/>
      <c r="M29" s="297"/>
      <c r="N29" s="116"/>
      <c r="O29" s="297"/>
      <c r="P29" s="116"/>
      <c r="Q29" s="297"/>
      <c r="R29" s="116"/>
      <c r="S29" s="297"/>
      <c r="T29" s="104"/>
      <c r="U29" s="104"/>
      <c r="V29" s="116"/>
      <c r="W29" s="297"/>
      <c r="X29" s="143"/>
      <c r="AA29" s="107"/>
    </row>
    <row r="30" spans="2:32" x14ac:dyDescent="0.2">
      <c r="B30" s="265"/>
      <c r="C30" s="99" t="s">
        <v>51</v>
      </c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04"/>
      <c r="U30" s="193" t="s">
        <v>0</v>
      </c>
      <c r="V30" s="116"/>
      <c r="W30" s="297"/>
      <c r="X30" s="143"/>
    </row>
    <row r="31" spans="2:32" ht="15" customHeight="1" x14ac:dyDescent="0.2">
      <c r="B31" s="265" t="s">
        <v>294</v>
      </c>
      <c r="C31" s="99" t="s">
        <v>16</v>
      </c>
      <c r="D31" s="116"/>
      <c r="E31" s="297" t="s">
        <v>0</v>
      </c>
      <c r="F31" s="116"/>
      <c r="G31" s="297" t="s">
        <v>0</v>
      </c>
      <c r="H31" s="116"/>
      <c r="I31" s="297" t="s">
        <v>0</v>
      </c>
      <c r="J31" s="116"/>
      <c r="K31" s="297" t="s">
        <v>0</v>
      </c>
      <c r="L31" s="116"/>
      <c r="M31" s="297" t="s">
        <v>0</v>
      </c>
      <c r="N31" s="116"/>
      <c r="O31" s="297" t="s">
        <v>0</v>
      </c>
      <c r="P31" s="116"/>
      <c r="Q31" s="297" t="s">
        <v>0</v>
      </c>
      <c r="R31" s="116"/>
      <c r="S31" s="297" t="s">
        <v>0</v>
      </c>
      <c r="T31" s="104"/>
      <c r="U31" s="104"/>
      <c r="V31" s="116"/>
      <c r="W31" s="297" t="s">
        <v>0</v>
      </c>
      <c r="X31" s="122"/>
    </row>
    <row r="32" spans="2:32" x14ac:dyDescent="0.2">
      <c r="B32" s="265"/>
      <c r="C32" s="99" t="s">
        <v>17</v>
      </c>
      <c r="D32" s="116"/>
      <c r="E32" s="297"/>
      <c r="F32" s="116"/>
      <c r="G32" s="297"/>
      <c r="H32" s="116"/>
      <c r="I32" s="297"/>
      <c r="J32" s="116"/>
      <c r="K32" s="297"/>
      <c r="L32" s="116"/>
      <c r="M32" s="297"/>
      <c r="N32" s="116"/>
      <c r="O32" s="297"/>
      <c r="P32" s="116"/>
      <c r="Q32" s="297"/>
      <c r="R32" s="116"/>
      <c r="S32" s="297"/>
      <c r="T32" s="104"/>
      <c r="U32" s="104"/>
      <c r="V32" s="116"/>
      <c r="W32" s="297"/>
      <c r="X32" s="122"/>
    </row>
    <row r="33" spans="2:24" x14ac:dyDescent="0.2">
      <c r="B33" s="265"/>
      <c r="C33" s="99" t="s">
        <v>18</v>
      </c>
      <c r="D33" s="116"/>
      <c r="E33" s="297"/>
      <c r="F33" s="116"/>
      <c r="G33" s="297"/>
      <c r="H33" s="116"/>
      <c r="I33" s="297"/>
      <c r="J33" s="116"/>
      <c r="K33" s="297"/>
      <c r="L33" s="116"/>
      <c r="M33" s="297"/>
      <c r="N33" s="116"/>
      <c r="O33" s="297"/>
      <c r="P33" s="116"/>
      <c r="Q33" s="297"/>
      <c r="R33" s="116"/>
      <c r="S33" s="297"/>
      <c r="T33" s="104"/>
      <c r="U33" s="104"/>
      <c r="V33" s="116"/>
      <c r="W33" s="297"/>
      <c r="X33" s="122"/>
    </row>
    <row r="34" spans="2:24" x14ac:dyDescent="0.2">
      <c r="B34" s="265"/>
      <c r="C34" s="99" t="s">
        <v>51</v>
      </c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04"/>
      <c r="U34" s="193" t="s">
        <v>0</v>
      </c>
      <c r="V34" s="116"/>
      <c r="W34" s="297"/>
      <c r="X34" s="122"/>
    </row>
    <row r="35" spans="2:24" ht="15" customHeight="1" x14ac:dyDescent="0.2">
      <c r="B35" s="127"/>
      <c r="C35" s="126"/>
      <c r="D35" s="121"/>
      <c r="E35" s="193"/>
      <c r="F35" s="121"/>
      <c r="G35" s="193"/>
      <c r="H35" s="121"/>
      <c r="I35" s="193"/>
      <c r="J35" s="121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43"/>
    </row>
    <row r="36" spans="2:24" x14ac:dyDescent="0.25">
      <c r="B36" s="127"/>
      <c r="C36" s="35" t="s">
        <v>68</v>
      </c>
      <c r="D36" s="156">
        <f>COUNTA(D7:D34)</f>
        <v>0</v>
      </c>
      <c r="E36" s="156">
        <f t="shared" ref="E36:W36" si="0">COUNTA(E7:E34)</f>
        <v>7</v>
      </c>
      <c r="F36" s="156">
        <f t="shared" si="0"/>
        <v>0</v>
      </c>
      <c r="G36" s="156">
        <f>COUNTA(G7:G34)</f>
        <v>7</v>
      </c>
      <c r="H36" s="156">
        <f t="shared" si="0"/>
        <v>0</v>
      </c>
      <c r="I36" s="156">
        <f t="shared" si="0"/>
        <v>7</v>
      </c>
      <c r="J36" s="156">
        <f t="shared" si="0"/>
        <v>0</v>
      </c>
      <c r="K36" s="156">
        <f t="shared" si="0"/>
        <v>7</v>
      </c>
      <c r="L36" s="156">
        <f t="shared" si="0"/>
        <v>0</v>
      </c>
      <c r="M36" s="156">
        <f t="shared" si="0"/>
        <v>7</v>
      </c>
      <c r="N36" s="156">
        <f t="shared" si="0"/>
        <v>0</v>
      </c>
      <c r="O36" s="156">
        <f t="shared" si="0"/>
        <v>7</v>
      </c>
      <c r="P36" s="156">
        <f t="shared" si="0"/>
        <v>0</v>
      </c>
      <c r="Q36" s="156">
        <f t="shared" si="0"/>
        <v>7</v>
      </c>
      <c r="R36" s="156">
        <f t="shared" si="0"/>
        <v>0</v>
      </c>
      <c r="S36" s="156">
        <f t="shared" si="0"/>
        <v>7</v>
      </c>
      <c r="T36" s="156">
        <f t="shared" si="0"/>
        <v>0</v>
      </c>
      <c r="U36" s="156">
        <f>COUNTA(U7:U34)-2</f>
        <v>4</v>
      </c>
      <c r="V36" s="156">
        <f t="shared" si="0"/>
        <v>0</v>
      </c>
      <c r="W36" s="156">
        <f t="shared" si="0"/>
        <v>7</v>
      </c>
      <c r="X36" s="163">
        <f>SUM(D36:W36)</f>
        <v>67</v>
      </c>
    </row>
    <row r="37" spans="2:24" x14ac:dyDescent="0.2">
      <c r="B37" s="127"/>
      <c r="C37" s="126"/>
      <c r="D37" s="35"/>
      <c r="E37" s="35"/>
      <c r="F37" s="121"/>
      <c r="G37" s="193"/>
      <c r="H37" s="35"/>
      <c r="I37" s="35"/>
      <c r="J37" s="35"/>
      <c r="K37" s="35"/>
    </row>
    <row r="38" spans="2:24" x14ac:dyDescent="0.2">
      <c r="B38" s="127"/>
      <c r="C38" s="126"/>
      <c r="D38" s="35"/>
      <c r="E38" s="35"/>
      <c r="F38" s="121"/>
      <c r="G38" s="193"/>
      <c r="H38" s="35"/>
      <c r="I38" s="35"/>
      <c r="J38" s="35"/>
      <c r="K38" s="35"/>
    </row>
    <row r="39" spans="2:24" x14ac:dyDescent="0.2">
      <c r="B39" s="127"/>
      <c r="C39" s="123"/>
      <c r="D39" s="35"/>
      <c r="E39" s="35"/>
      <c r="F39" s="121"/>
      <c r="G39" s="193"/>
      <c r="H39" s="121"/>
      <c r="I39" s="193"/>
      <c r="J39" s="121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43"/>
    </row>
    <row r="40" spans="2:24" x14ac:dyDescent="0.2">
      <c r="B40" s="127"/>
      <c r="C40" s="123"/>
      <c r="D40" s="35"/>
      <c r="E40" s="35"/>
      <c r="F40" s="121"/>
      <c r="G40" s="193"/>
      <c r="H40" s="35"/>
      <c r="I40" s="35"/>
      <c r="J40" s="35"/>
      <c r="K40" s="35"/>
    </row>
    <row r="41" spans="2:24" x14ac:dyDescent="0.2">
      <c r="B41" s="127"/>
      <c r="C41" s="123"/>
      <c r="D41" s="35"/>
      <c r="E41" s="35"/>
      <c r="F41" s="121"/>
      <c r="G41" s="193"/>
      <c r="H41" s="35"/>
      <c r="I41" s="35"/>
      <c r="J41" s="35"/>
      <c r="K41" s="35"/>
    </row>
    <row r="42" spans="2:24" x14ac:dyDescent="0.2">
      <c r="B42" s="127"/>
      <c r="C42" s="123"/>
      <c r="D42" s="35"/>
      <c r="E42" s="35"/>
      <c r="F42" s="121"/>
      <c r="G42" s="193"/>
      <c r="H42" s="35"/>
      <c r="I42" s="35"/>
      <c r="J42" s="35"/>
      <c r="K42" s="35"/>
    </row>
    <row r="43" spans="2:24" x14ac:dyDescent="0.2">
      <c r="B43" s="127"/>
      <c r="C43" s="123"/>
      <c r="D43" s="35"/>
      <c r="E43" s="35"/>
      <c r="F43" s="121"/>
      <c r="G43" s="193"/>
      <c r="H43" s="35"/>
      <c r="I43" s="35"/>
      <c r="J43" s="121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43"/>
    </row>
    <row r="44" spans="2:24" x14ac:dyDescent="0.2">
      <c r="B44" s="127"/>
      <c r="C44" s="123"/>
      <c r="D44" s="35"/>
      <c r="E44" s="35"/>
      <c r="F44" s="121"/>
      <c r="G44" s="193"/>
      <c r="H44" s="35"/>
      <c r="I44" s="35"/>
      <c r="J44" s="121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43"/>
    </row>
    <row r="45" spans="2:24" x14ac:dyDescent="0.2">
      <c r="B45" s="127"/>
      <c r="C45" s="123"/>
      <c r="D45" s="35"/>
      <c r="E45" s="35"/>
      <c r="F45" s="121"/>
      <c r="G45" s="193"/>
      <c r="H45" s="35"/>
      <c r="I45" s="35"/>
      <c r="J45" s="35"/>
      <c r="K45" s="35"/>
    </row>
    <row r="46" spans="2:24" x14ac:dyDescent="0.2">
      <c r="B46" s="127"/>
      <c r="C46" s="123"/>
      <c r="D46" s="35"/>
      <c r="E46" s="35"/>
      <c r="F46" s="121"/>
      <c r="G46" s="193"/>
      <c r="H46" s="35"/>
      <c r="I46" s="35"/>
      <c r="J46" s="35"/>
      <c r="K46" s="35"/>
    </row>
    <row r="47" spans="2:24" x14ac:dyDescent="0.2">
      <c r="B47" s="127"/>
      <c r="C47" s="123"/>
      <c r="D47" s="35"/>
      <c r="E47" s="35"/>
      <c r="F47" s="121"/>
      <c r="G47" s="193"/>
      <c r="H47" s="35"/>
      <c r="I47" s="35"/>
      <c r="J47" s="35"/>
      <c r="K47" s="35"/>
    </row>
    <row r="48" spans="2:24" x14ac:dyDescent="0.2">
      <c r="B48" s="127"/>
      <c r="C48" s="123"/>
      <c r="D48" s="35"/>
      <c r="E48" s="35"/>
      <c r="F48" s="121"/>
      <c r="G48" s="193"/>
      <c r="H48" s="35"/>
      <c r="I48" s="35"/>
      <c r="J48" s="35"/>
      <c r="K48" s="35"/>
    </row>
    <row r="49" spans="2:24" x14ac:dyDescent="0.2">
      <c r="B49" s="127"/>
      <c r="C49" s="123"/>
      <c r="D49" s="35"/>
      <c r="E49" s="35"/>
      <c r="F49" s="121"/>
      <c r="G49" s="193"/>
      <c r="H49" s="35"/>
      <c r="I49" s="35"/>
      <c r="J49" s="35"/>
      <c r="K49" s="35"/>
    </row>
    <row r="50" spans="2:24" x14ac:dyDescent="0.2">
      <c r="B50" s="127"/>
      <c r="C50" s="123"/>
      <c r="D50" s="35"/>
      <c r="E50" s="35"/>
      <c r="F50" s="121"/>
      <c r="G50" s="193"/>
      <c r="H50" s="35"/>
      <c r="I50" s="35"/>
      <c r="J50" s="35"/>
      <c r="K50" s="35"/>
    </row>
    <row r="51" spans="2:24" x14ac:dyDescent="0.2">
      <c r="B51" s="127"/>
      <c r="C51" s="123"/>
      <c r="D51" s="35"/>
      <c r="E51" s="35"/>
      <c r="F51" s="121"/>
      <c r="G51" s="193"/>
      <c r="H51" s="35"/>
      <c r="I51" s="35"/>
      <c r="J51" s="121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43"/>
    </row>
    <row r="52" spans="2:24" x14ac:dyDescent="0.2">
      <c r="B52" s="127"/>
      <c r="C52" s="123"/>
      <c r="D52" s="35"/>
      <c r="E52" s="35"/>
      <c r="F52" s="121"/>
      <c r="G52" s="193"/>
      <c r="H52" s="35"/>
      <c r="I52" s="35"/>
      <c r="J52" s="121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43"/>
    </row>
    <row r="53" spans="2:24" x14ac:dyDescent="0.2">
      <c r="B53" s="127"/>
      <c r="C53" s="123"/>
      <c r="D53" s="35"/>
      <c r="E53" s="35"/>
      <c r="F53" s="121"/>
      <c r="G53" s="193"/>
      <c r="H53" s="35"/>
      <c r="I53" s="35"/>
      <c r="J53" s="35"/>
      <c r="K53" s="35"/>
    </row>
    <row r="54" spans="2:24" x14ac:dyDescent="0.2">
      <c r="B54" s="127"/>
      <c r="C54" s="123"/>
      <c r="D54" s="35"/>
      <c r="E54" s="35"/>
      <c r="F54" s="121"/>
      <c r="G54" s="193"/>
      <c r="H54" s="35"/>
      <c r="I54" s="35"/>
      <c r="J54" s="35"/>
      <c r="K54" s="35"/>
    </row>
    <row r="55" spans="2:24" ht="12.75" customHeight="1" x14ac:dyDescent="0.25"/>
    <row r="56" spans="2:24" x14ac:dyDescent="0.25">
      <c r="D56" s="33">
        <v>11</v>
      </c>
      <c r="H56" s="33">
        <v>8</v>
      </c>
    </row>
    <row r="57" spans="2:24" x14ac:dyDescent="0.25">
      <c r="C57" s="109" t="s">
        <v>52</v>
      </c>
    </row>
    <row r="61" spans="2:24" ht="12.75" customHeight="1" x14ac:dyDescent="0.25"/>
    <row r="67" ht="12.75" customHeight="1" x14ac:dyDescent="0.25"/>
  </sheetData>
  <mergeCells count="74">
    <mergeCell ref="W27:W30"/>
    <mergeCell ref="W31:W34"/>
    <mergeCell ref="E7:E9"/>
    <mergeCell ref="G7:G9"/>
    <mergeCell ref="I7:I9"/>
    <mergeCell ref="K7:K9"/>
    <mergeCell ref="M7:M9"/>
    <mergeCell ref="O7:O9"/>
    <mergeCell ref="Q7:Q9"/>
    <mergeCell ref="S7:S9"/>
    <mergeCell ref="E15:E17"/>
    <mergeCell ref="G15:G17"/>
    <mergeCell ref="I15:I17"/>
    <mergeCell ref="K15:K17"/>
    <mergeCell ref="M15:M17"/>
    <mergeCell ref="O15:O17"/>
    <mergeCell ref="W7:W10"/>
    <mergeCell ref="W12:W13"/>
    <mergeCell ref="W20:W21"/>
    <mergeCell ref="W15:W17"/>
    <mergeCell ref="S12:S13"/>
    <mergeCell ref="S20:S21"/>
    <mergeCell ref="Q15:Q17"/>
    <mergeCell ref="S15:S17"/>
    <mergeCell ref="Q27:Q29"/>
    <mergeCell ref="Q31:Q33"/>
    <mergeCell ref="S27:S29"/>
    <mergeCell ref="S31:S33"/>
    <mergeCell ref="Q20:Q21"/>
    <mergeCell ref="G31:G33"/>
    <mergeCell ref="I31:I33"/>
    <mergeCell ref="K31:K33"/>
    <mergeCell ref="M31:M33"/>
    <mergeCell ref="O31:O33"/>
    <mergeCell ref="I20:I21"/>
    <mergeCell ref="K20:K21"/>
    <mergeCell ref="M20:M21"/>
    <mergeCell ref="O20:O21"/>
    <mergeCell ref="G27:G29"/>
    <mergeCell ref="I27:I29"/>
    <mergeCell ref="K27:K29"/>
    <mergeCell ref="M27:M29"/>
    <mergeCell ref="O27:O29"/>
    <mergeCell ref="Q12:Q13"/>
    <mergeCell ref="E12:E13"/>
    <mergeCell ref="E20:E21"/>
    <mergeCell ref="H5:I5"/>
    <mergeCell ref="J5:K5"/>
    <mergeCell ref="L5:M5"/>
    <mergeCell ref="N5:O5"/>
    <mergeCell ref="P5:Q5"/>
    <mergeCell ref="F5:G5"/>
    <mergeCell ref="D5:E5"/>
    <mergeCell ref="G12:G13"/>
    <mergeCell ref="I12:I13"/>
    <mergeCell ref="K12:K13"/>
    <mergeCell ref="M12:M13"/>
    <mergeCell ref="O12:O13"/>
    <mergeCell ref="G20:G21"/>
    <mergeCell ref="D2:W2"/>
    <mergeCell ref="D3:W3"/>
    <mergeCell ref="D4:Q4"/>
    <mergeCell ref="R4:S4"/>
    <mergeCell ref="T4:U4"/>
    <mergeCell ref="V4:W4"/>
    <mergeCell ref="E27:E29"/>
    <mergeCell ref="E31:E33"/>
    <mergeCell ref="B7:B10"/>
    <mergeCell ref="B11:B14"/>
    <mergeCell ref="B15:B18"/>
    <mergeCell ref="B31:B34"/>
    <mergeCell ref="B19:B22"/>
    <mergeCell ref="B23:B26"/>
    <mergeCell ref="B27:B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73"/>
  <sheetViews>
    <sheetView topLeftCell="A5" zoomScale="70" zoomScaleNormal="70" workbookViewId="0">
      <selection activeCell="O16" sqref="O16"/>
    </sheetView>
  </sheetViews>
  <sheetFormatPr defaultColWidth="9.140625" defaultRowHeight="12.75" x14ac:dyDescent="0.25"/>
  <cols>
    <col min="1" max="1" width="3.28515625" style="35" bestFit="1" customWidth="1"/>
    <col min="2" max="2" width="28.140625" style="35" customWidth="1"/>
    <col min="3" max="3" width="13.28515625" style="35" customWidth="1"/>
    <col min="4" max="4" width="4" style="33" bestFit="1" customWidth="1"/>
    <col min="5" max="9" width="4" style="33" customWidth="1"/>
    <col min="10" max="10" width="5.85546875" style="33" customWidth="1"/>
    <col min="11" max="11" width="4.5703125" style="33" bestFit="1" customWidth="1"/>
    <col min="12" max="12" width="5" style="35" bestFit="1" customWidth="1"/>
    <col min="13" max="13" width="2" style="54" customWidth="1"/>
    <col min="14" max="14" width="4.140625" style="33" customWidth="1"/>
    <col min="15" max="15" width="15.28515625" style="33" customWidth="1"/>
    <col min="16" max="16" width="8.5703125" style="33" bestFit="1" customWidth="1"/>
    <col min="17" max="16384" width="9.140625" style="33"/>
  </cols>
  <sheetData>
    <row r="1" spans="1:18" ht="33" customHeight="1" thickBot="1" x14ac:dyDescent="0.3">
      <c r="D1" s="7"/>
      <c r="E1" s="7"/>
      <c r="F1" s="7"/>
      <c r="G1" s="7"/>
      <c r="H1" s="7"/>
      <c r="I1" s="7"/>
      <c r="J1" s="7"/>
      <c r="K1" s="7"/>
      <c r="L1" s="7"/>
    </row>
    <row r="2" spans="1:18" ht="15" customHeight="1" thickBot="1" x14ac:dyDescent="0.3">
      <c r="D2" s="298" t="s">
        <v>7</v>
      </c>
      <c r="E2" s="299"/>
      <c r="F2" s="299"/>
      <c r="G2" s="299"/>
      <c r="H2" s="299"/>
      <c r="I2" s="299"/>
      <c r="J2" s="299"/>
      <c r="K2" s="300"/>
      <c r="L2" s="161"/>
    </row>
    <row r="3" spans="1:18" ht="25.5" customHeight="1" x14ac:dyDescent="0.25">
      <c r="D3" s="308" t="s">
        <v>120</v>
      </c>
      <c r="E3" s="309"/>
      <c r="F3" s="309"/>
      <c r="G3" s="309"/>
      <c r="H3" s="309"/>
      <c r="I3" s="309"/>
      <c r="J3" s="309"/>
      <c r="K3" s="310"/>
      <c r="L3" s="161"/>
      <c r="O3" s="140"/>
      <c r="P3" s="140"/>
      <c r="Q3" s="140"/>
      <c r="R3" s="140"/>
    </row>
    <row r="4" spans="1:18" ht="152.25" customHeight="1" x14ac:dyDescent="0.25">
      <c r="B4" s="59" t="s">
        <v>54</v>
      </c>
      <c r="C4" s="55">
        <f>8*28</f>
        <v>224</v>
      </c>
      <c r="D4" s="306" t="s">
        <v>13</v>
      </c>
      <c r="E4" s="307"/>
      <c r="F4" s="307" t="s">
        <v>231</v>
      </c>
      <c r="G4" s="307"/>
      <c r="H4" s="226" t="s">
        <v>172</v>
      </c>
      <c r="I4" s="226"/>
      <c r="J4" s="226" t="s">
        <v>173</v>
      </c>
      <c r="K4" s="290"/>
      <c r="L4" s="191"/>
      <c r="O4" s="59" t="s">
        <v>55</v>
      </c>
      <c r="P4" s="158">
        <f>L35</f>
        <v>44</v>
      </c>
      <c r="Q4" s="33">
        <f>33*10+11*7</f>
        <v>407</v>
      </c>
    </row>
    <row r="5" spans="1:18" ht="95.25" customHeight="1" thickBot="1" x14ac:dyDescent="0.3">
      <c r="B5" s="115" t="s">
        <v>60</v>
      </c>
      <c r="C5" s="115" t="s">
        <v>61</v>
      </c>
      <c r="D5" s="134" t="s">
        <v>74</v>
      </c>
      <c r="E5" s="135" t="s">
        <v>232</v>
      </c>
      <c r="F5" s="136" t="s">
        <v>74</v>
      </c>
      <c r="G5" s="135" t="s">
        <v>195</v>
      </c>
      <c r="H5" s="136" t="s">
        <v>74</v>
      </c>
      <c r="I5" s="135" t="s">
        <v>195</v>
      </c>
      <c r="J5" s="136" t="s">
        <v>74</v>
      </c>
      <c r="K5" s="137" t="s">
        <v>195</v>
      </c>
      <c r="L5" s="115"/>
      <c r="O5" s="59"/>
      <c r="P5" s="3"/>
    </row>
    <row r="6" spans="1:18" ht="15" customHeight="1" x14ac:dyDescent="0.2">
      <c r="B6" s="265" t="s">
        <v>8</v>
      </c>
      <c r="C6" s="99" t="s">
        <v>16</v>
      </c>
      <c r="D6" s="196" t="s">
        <v>0</v>
      </c>
      <c r="E6" s="304" t="s">
        <v>0</v>
      </c>
      <c r="F6" s="214" t="s">
        <v>0</v>
      </c>
      <c r="G6" s="304" t="s">
        <v>0</v>
      </c>
      <c r="H6" s="214" t="s">
        <v>0</v>
      </c>
      <c r="I6" s="304" t="s">
        <v>0</v>
      </c>
      <c r="J6" s="214" t="s">
        <v>0</v>
      </c>
      <c r="K6" s="304" t="s">
        <v>0</v>
      </c>
      <c r="L6" s="193"/>
      <c r="N6" s="15"/>
      <c r="O6" s="3" t="s">
        <v>36</v>
      </c>
      <c r="P6" s="15"/>
      <c r="Q6" s="15"/>
    </row>
    <row r="7" spans="1:18" ht="15" x14ac:dyDescent="0.2">
      <c r="A7" s="38"/>
      <c r="B7" s="265"/>
      <c r="C7" s="99" t="s">
        <v>17</v>
      </c>
      <c r="D7" s="116"/>
      <c r="E7" s="297"/>
      <c r="F7" s="116"/>
      <c r="G7" s="297"/>
      <c r="H7" s="116"/>
      <c r="I7" s="297"/>
      <c r="J7" s="116"/>
      <c r="K7" s="297"/>
      <c r="P7" s="15"/>
      <c r="Q7" s="15"/>
    </row>
    <row r="8" spans="1:18" ht="15" x14ac:dyDescent="0.25">
      <c r="B8" s="265"/>
      <c r="C8" s="99" t="s">
        <v>18</v>
      </c>
      <c r="D8" s="116"/>
      <c r="E8" s="297"/>
      <c r="F8" s="116"/>
      <c r="G8" s="297"/>
      <c r="H8" s="116"/>
      <c r="I8" s="297"/>
      <c r="J8" s="116"/>
      <c r="K8" s="297"/>
      <c r="N8" s="173">
        <v>1</v>
      </c>
      <c r="O8" s="21" t="s">
        <v>135</v>
      </c>
      <c r="P8" s="15"/>
      <c r="Q8" s="15"/>
    </row>
    <row r="9" spans="1:18" ht="15" x14ac:dyDescent="0.25">
      <c r="B9" s="265"/>
      <c r="C9" s="99" t="s">
        <v>51</v>
      </c>
      <c r="D9" s="116"/>
      <c r="E9" s="116"/>
      <c r="F9" s="116"/>
      <c r="G9" s="116"/>
      <c r="H9" s="116"/>
      <c r="I9" s="116"/>
      <c r="J9" s="116"/>
      <c r="K9" s="116"/>
      <c r="L9" s="193"/>
      <c r="N9" s="173">
        <v>2</v>
      </c>
      <c r="O9" s="21" t="s">
        <v>136</v>
      </c>
      <c r="P9" s="15"/>
      <c r="Q9" s="15"/>
    </row>
    <row r="10" spans="1:18" ht="15" x14ac:dyDescent="0.25">
      <c r="B10" s="266" t="s">
        <v>9</v>
      </c>
      <c r="C10" s="99" t="s">
        <v>16</v>
      </c>
      <c r="D10" s="116"/>
      <c r="E10" s="116"/>
      <c r="F10" s="116"/>
      <c r="G10" s="116"/>
      <c r="H10" s="116"/>
      <c r="I10" s="116"/>
      <c r="J10" s="116"/>
      <c r="K10" s="116"/>
      <c r="L10" s="193"/>
      <c r="N10" s="173">
        <v>3</v>
      </c>
      <c r="O10" s="21" t="s">
        <v>233</v>
      </c>
      <c r="P10" s="15"/>
      <c r="Q10" s="15"/>
    </row>
    <row r="11" spans="1:18" ht="15" x14ac:dyDescent="0.25">
      <c r="B11" s="267"/>
      <c r="C11" s="99" t="s">
        <v>17</v>
      </c>
      <c r="D11" s="116"/>
      <c r="E11" s="297" t="s">
        <v>0</v>
      </c>
      <c r="F11" s="116"/>
      <c r="G11" s="297" t="s">
        <v>0</v>
      </c>
      <c r="H11" s="116"/>
      <c r="I11" s="297" t="s">
        <v>0</v>
      </c>
      <c r="J11" s="116"/>
      <c r="K11" s="297" t="s">
        <v>0</v>
      </c>
      <c r="L11" s="193"/>
      <c r="N11" s="173">
        <v>4</v>
      </c>
      <c r="O11" s="21" t="s">
        <v>137</v>
      </c>
      <c r="P11" s="15"/>
      <c r="Q11" s="15"/>
    </row>
    <row r="12" spans="1:18" ht="15" x14ac:dyDescent="0.25">
      <c r="B12" s="267"/>
      <c r="C12" s="99" t="s">
        <v>18</v>
      </c>
      <c r="D12" s="116"/>
      <c r="E12" s="297"/>
      <c r="F12" s="116"/>
      <c r="G12" s="297"/>
      <c r="H12" s="116"/>
      <c r="I12" s="297"/>
      <c r="J12" s="116"/>
      <c r="K12" s="297"/>
      <c r="N12" s="173">
        <v>5</v>
      </c>
      <c r="O12" s="21" t="s">
        <v>134</v>
      </c>
      <c r="P12" s="15"/>
      <c r="Q12" s="15"/>
    </row>
    <row r="13" spans="1:18" ht="15" x14ac:dyDescent="0.2">
      <c r="B13" s="267"/>
      <c r="C13" s="99" t="s">
        <v>51</v>
      </c>
      <c r="D13" s="116"/>
      <c r="E13" s="116"/>
      <c r="F13" s="116"/>
      <c r="G13" s="116"/>
      <c r="H13" s="116"/>
      <c r="I13" s="116"/>
      <c r="J13" s="116"/>
      <c r="K13" s="116"/>
      <c r="N13" s="15"/>
      <c r="O13" s="15"/>
      <c r="P13" s="15"/>
      <c r="Q13" s="15"/>
    </row>
    <row r="14" spans="1:18" ht="15" customHeight="1" x14ac:dyDescent="0.2">
      <c r="B14" s="266" t="s">
        <v>53</v>
      </c>
      <c r="C14" s="99" t="s">
        <v>16</v>
      </c>
      <c r="D14" s="194" t="s">
        <v>0</v>
      </c>
      <c r="E14" s="297" t="s">
        <v>0</v>
      </c>
      <c r="F14" s="194" t="s">
        <v>0</v>
      </c>
      <c r="G14" s="297" t="s">
        <v>0</v>
      </c>
      <c r="H14" s="194" t="s">
        <v>0</v>
      </c>
      <c r="I14" s="297" t="s">
        <v>0</v>
      </c>
      <c r="J14" s="194" t="s">
        <v>0</v>
      </c>
      <c r="K14" s="297" t="s">
        <v>0</v>
      </c>
      <c r="L14" s="193"/>
      <c r="N14" s="15"/>
      <c r="O14" s="15"/>
      <c r="P14" s="15"/>
      <c r="Q14" s="15"/>
    </row>
    <row r="15" spans="1:18" ht="15" x14ac:dyDescent="0.2">
      <c r="B15" s="267"/>
      <c r="C15" s="99" t="s">
        <v>17</v>
      </c>
      <c r="D15" s="116"/>
      <c r="E15" s="297"/>
      <c r="F15" s="116"/>
      <c r="G15" s="297"/>
      <c r="H15" s="116"/>
      <c r="I15" s="297"/>
      <c r="J15" s="116"/>
      <c r="K15" s="297"/>
      <c r="N15" s="175" t="s">
        <v>0</v>
      </c>
      <c r="O15" s="3" t="s">
        <v>234</v>
      </c>
      <c r="P15" s="15"/>
      <c r="Q15" s="15"/>
    </row>
    <row r="16" spans="1:18" ht="15" customHeight="1" x14ac:dyDescent="0.2">
      <c r="B16" s="267"/>
      <c r="C16" s="99" t="s">
        <v>18</v>
      </c>
      <c r="D16" s="194" t="s">
        <v>0</v>
      </c>
      <c r="E16" s="297"/>
      <c r="F16" s="194" t="s">
        <v>0</v>
      </c>
      <c r="G16" s="297"/>
      <c r="H16" s="194" t="s">
        <v>0</v>
      </c>
      <c r="I16" s="297"/>
      <c r="J16" s="194" t="s">
        <v>0</v>
      </c>
      <c r="K16" s="297"/>
      <c r="N16" s="15"/>
      <c r="O16" s="15"/>
      <c r="P16" s="15"/>
      <c r="Q16" s="15"/>
    </row>
    <row r="17" spans="2:17" ht="15" x14ac:dyDescent="0.2">
      <c r="B17" s="267"/>
      <c r="C17" s="99" t="s">
        <v>51</v>
      </c>
      <c r="D17" s="116"/>
      <c r="E17" s="116"/>
      <c r="F17" s="116"/>
      <c r="G17" s="116"/>
      <c r="H17" s="116"/>
      <c r="I17" s="116"/>
      <c r="J17" s="116"/>
      <c r="K17" s="116"/>
      <c r="L17" s="193"/>
      <c r="P17" s="15"/>
      <c r="Q17" s="15"/>
    </row>
    <row r="18" spans="2:17" ht="15" x14ac:dyDescent="0.2">
      <c r="B18" s="266" t="s">
        <v>182</v>
      </c>
      <c r="C18" s="99" t="s">
        <v>16</v>
      </c>
      <c r="D18" s="116"/>
      <c r="E18" s="37"/>
      <c r="F18" s="116"/>
      <c r="G18" s="37"/>
      <c r="H18" s="116"/>
      <c r="I18" s="37"/>
      <c r="J18" s="116"/>
      <c r="K18" s="37"/>
      <c r="N18" s="41"/>
      <c r="O18" s="3" t="s">
        <v>158</v>
      </c>
      <c r="P18" s="3"/>
      <c r="Q18" s="15"/>
    </row>
    <row r="19" spans="2:17" ht="15" customHeight="1" x14ac:dyDescent="0.2">
      <c r="B19" s="267"/>
      <c r="C19" s="99" t="s">
        <v>17</v>
      </c>
      <c r="D19" s="116"/>
      <c r="E19" s="297" t="s">
        <v>0</v>
      </c>
      <c r="F19" s="116"/>
      <c r="G19" s="297" t="s">
        <v>0</v>
      </c>
      <c r="H19" s="116"/>
      <c r="I19" s="297" t="s">
        <v>0</v>
      </c>
      <c r="J19" s="116"/>
      <c r="K19" s="297" t="s">
        <v>0</v>
      </c>
      <c r="Q19" s="15"/>
    </row>
    <row r="20" spans="2:17" ht="15" x14ac:dyDescent="0.25">
      <c r="B20" s="267"/>
      <c r="C20" s="99" t="s">
        <v>18</v>
      </c>
      <c r="D20" s="116"/>
      <c r="E20" s="297"/>
      <c r="F20" s="116"/>
      <c r="G20" s="297"/>
      <c r="H20" s="116"/>
      <c r="I20" s="297"/>
      <c r="J20" s="116"/>
      <c r="K20" s="297"/>
      <c r="N20" s="1">
        <v>1</v>
      </c>
      <c r="O20" s="107" t="s">
        <v>159</v>
      </c>
      <c r="P20" s="107"/>
      <c r="Q20" s="15"/>
    </row>
    <row r="21" spans="2:17" ht="15" x14ac:dyDescent="0.2">
      <c r="B21" s="284"/>
      <c r="C21" s="99" t="s">
        <v>51</v>
      </c>
      <c r="D21" s="116"/>
      <c r="E21" s="37"/>
      <c r="F21" s="116"/>
      <c r="G21" s="37"/>
      <c r="H21" s="116"/>
      <c r="I21" s="37"/>
      <c r="J21" s="116"/>
      <c r="K21" s="37"/>
      <c r="N21" s="15"/>
      <c r="O21" s="15"/>
      <c r="P21" s="15"/>
      <c r="Q21" s="15"/>
    </row>
    <row r="22" spans="2:17" ht="15" customHeight="1" x14ac:dyDescent="0.2">
      <c r="B22" s="266" t="s">
        <v>183</v>
      </c>
      <c r="C22" s="99" t="s">
        <v>16</v>
      </c>
      <c r="D22" s="116"/>
      <c r="E22" s="37"/>
      <c r="F22" s="116"/>
      <c r="G22" s="37"/>
      <c r="H22" s="116"/>
      <c r="I22" s="37"/>
      <c r="J22" s="116"/>
      <c r="K22" s="37"/>
      <c r="N22" s="15"/>
      <c r="O22" s="15"/>
      <c r="P22" s="15"/>
      <c r="Q22" s="15"/>
    </row>
    <row r="23" spans="2:17" ht="15" x14ac:dyDescent="0.2">
      <c r="B23" s="267"/>
      <c r="C23" s="99" t="s">
        <v>17</v>
      </c>
      <c r="D23" s="116"/>
      <c r="E23" s="37"/>
      <c r="F23" s="116"/>
      <c r="G23" s="37"/>
      <c r="H23" s="116"/>
      <c r="I23" s="37"/>
      <c r="J23" s="116"/>
      <c r="K23" s="37"/>
      <c r="P23" s="15"/>
      <c r="Q23" s="15"/>
    </row>
    <row r="24" spans="2:17" ht="15" x14ac:dyDescent="0.2">
      <c r="B24" s="267"/>
      <c r="C24" s="99" t="s">
        <v>18</v>
      </c>
      <c r="D24" s="116"/>
      <c r="E24" s="195" t="s">
        <v>0</v>
      </c>
      <c r="F24" s="116"/>
      <c r="G24" s="195" t="s">
        <v>0</v>
      </c>
      <c r="H24" s="116"/>
      <c r="I24" s="195" t="s">
        <v>0</v>
      </c>
      <c r="J24" s="116"/>
      <c r="K24" s="195" t="s">
        <v>0</v>
      </c>
      <c r="N24" s="15"/>
      <c r="O24" s="15"/>
      <c r="P24" s="15"/>
      <c r="Q24" s="15"/>
    </row>
    <row r="25" spans="2:17" x14ac:dyDescent="0.2">
      <c r="B25" s="284"/>
      <c r="C25" s="99" t="s">
        <v>51</v>
      </c>
      <c r="D25" s="212"/>
      <c r="E25" s="37"/>
      <c r="F25" s="116"/>
      <c r="G25" s="37"/>
      <c r="H25" s="116"/>
      <c r="I25" s="37"/>
      <c r="J25" s="116"/>
      <c r="K25" s="37"/>
    </row>
    <row r="26" spans="2:17" ht="15" customHeight="1" x14ac:dyDescent="0.2">
      <c r="B26" s="265" t="s">
        <v>184</v>
      </c>
      <c r="C26" s="99" t="s">
        <v>16</v>
      </c>
      <c r="D26" s="197" t="s">
        <v>0</v>
      </c>
      <c r="E26" s="297" t="s">
        <v>0</v>
      </c>
      <c r="F26" s="195" t="s">
        <v>0</v>
      </c>
      <c r="G26" s="297" t="s">
        <v>0</v>
      </c>
      <c r="H26" s="195" t="s">
        <v>0</v>
      </c>
      <c r="I26" s="297" t="s">
        <v>0</v>
      </c>
      <c r="J26" s="195" t="s">
        <v>0</v>
      </c>
      <c r="K26" s="297" t="s">
        <v>0</v>
      </c>
    </row>
    <row r="27" spans="2:17" ht="15" customHeight="1" x14ac:dyDescent="0.2">
      <c r="B27" s="265"/>
      <c r="C27" s="99" t="s">
        <v>17</v>
      </c>
      <c r="D27" s="116"/>
      <c r="E27" s="297"/>
      <c r="F27" s="116"/>
      <c r="G27" s="297"/>
      <c r="H27" s="116"/>
      <c r="I27" s="297"/>
      <c r="J27" s="116"/>
      <c r="K27" s="297"/>
      <c r="L27" s="193"/>
    </row>
    <row r="28" spans="2:17" x14ac:dyDescent="0.2">
      <c r="B28" s="265"/>
      <c r="C28" s="99" t="s">
        <v>18</v>
      </c>
      <c r="D28" s="116"/>
      <c r="E28" s="297"/>
      <c r="F28" s="116"/>
      <c r="G28" s="297"/>
      <c r="H28" s="116"/>
      <c r="I28" s="297"/>
      <c r="J28" s="116"/>
      <c r="K28" s="297"/>
      <c r="L28" s="193"/>
    </row>
    <row r="29" spans="2:17" x14ac:dyDescent="0.2">
      <c r="B29" s="265"/>
      <c r="C29" s="99" t="s">
        <v>51</v>
      </c>
      <c r="D29" s="116"/>
      <c r="E29" s="116"/>
      <c r="F29" s="116"/>
      <c r="G29" s="116"/>
      <c r="H29" s="116"/>
      <c r="I29" s="116"/>
      <c r="J29" s="116"/>
      <c r="K29" s="116"/>
      <c r="L29" s="193"/>
    </row>
    <row r="30" spans="2:17" ht="15" customHeight="1" x14ac:dyDescent="0.2">
      <c r="B30" s="265" t="s">
        <v>294</v>
      </c>
      <c r="C30" s="99" t="s">
        <v>16</v>
      </c>
      <c r="D30" s="305" t="s">
        <v>0</v>
      </c>
      <c r="E30" s="297" t="s">
        <v>0</v>
      </c>
      <c r="F30" s="297" t="s">
        <v>0</v>
      </c>
      <c r="G30" s="297" t="s">
        <v>0</v>
      </c>
      <c r="H30" s="297" t="s">
        <v>0</v>
      </c>
      <c r="I30" s="297" t="s">
        <v>0</v>
      </c>
      <c r="J30" s="297" t="s">
        <v>0</v>
      </c>
      <c r="K30" s="297" t="s">
        <v>0</v>
      </c>
      <c r="L30" s="195"/>
    </row>
    <row r="31" spans="2:17" x14ac:dyDescent="0.2">
      <c r="B31" s="265"/>
      <c r="C31" s="99" t="s">
        <v>17</v>
      </c>
      <c r="D31" s="305"/>
      <c r="E31" s="297"/>
      <c r="F31" s="297"/>
      <c r="G31" s="297"/>
      <c r="H31" s="297"/>
      <c r="I31" s="297"/>
      <c r="J31" s="297"/>
      <c r="K31" s="297"/>
      <c r="L31" s="195"/>
    </row>
    <row r="32" spans="2:17" x14ac:dyDescent="0.2">
      <c r="B32" s="265"/>
      <c r="C32" s="99" t="s">
        <v>18</v>
      </c>
      <c r="D32" s="305"/>
      <c r="E32" s="297"/>
      <c r="F32" s="297"/>
      <c r="G32" s="297"/>
      <c r="H32" s="297"/>
      <c r="I32" s="297"/>
      <c r="J32" s="297"/>
      <c r="K32" s="297"/>
      <c r="L32" s="195"/>
    </row>
    <row r="33" spans="2:18" x14ac:dyDescent="0.2">
      <c r="B33" s="265"/>
      <c r="C33" s="99" t="s">
        <v>51</v>
      </c>
      <c r="D33" s="116"/>
      <c r="E33" s="116"/>
      <c r="F33" s="116"/>
      <c r="G33" s="116"/>
      <c r="H33" s="116"/>
      <c r="I33" s="116"/>
      <c r="J33" s="116"/>
      <c r="K33" s="116"/>
      <c r="L33" s="195"/>
    </row>
    <row r="34" spans="2:18" s="35" customFormat="1" ht="15" customHeight="1" x14ac:dyDescent="0.2">
      <c r="B34" s="127"/>
      <c r="C34" s="126"/>
      <c r="D34" s="193"/>
      <c r="E34" s="193"/>
      <c r="F34" s="193"/>
      <c r="G34" s="193"/>
      <c r="H34" s="193"/>
      <c r="I34" s="193"/>
      <c r="J34" s="193"/>
      <c r="K34" s="193"/>
      <c r="L34" s="193"/>
      <c r="M34" s="54"/>
      <c r="N34" s="33"/>
      <c r="O34" s="33"/>
      <c r="P34" s="33"/>
      <c r="Q34" s="33"/>
      <c r="R34" s="33"/>
    </row>
    <row r="35" spans="2:18" s="35" customFormat="1" x14ac:dyDescent="0.25">
      <c r="B35" s="127"/>
      <c r="C35" s="35" t="s">
        <v>68</v>
      </c>
      <c r="D35" s="157">
        <f>COUNTA(D6:D33)-1</f>
        <v>4</v>
      </c>
      <c r="E35" s="157">
        <f>COUNTA(E6:E33)</f>
        <v>7</v>
      </c>
      <c r="F35" s="157">
        <f>COUNTA(F6:F33)-1</f>
        <v>4</v>
      </c>
      <c r="G35" s="157">
        <f>COUNTA(G6:G33)</f>
        <v>7</v>
      </c>
      <c r="H35" s="157">
        <f>COUNTA(H6:H33)-1</f>
        <v>4</v>
      </c>
      <c r="I35" s="157">
        <f>COUNTA(I6:I33)</f>
        <v>7</v>
      </c>
      <c r="J35" s="157">
        <f>COUNTA(J6:J33)-1</f>
        <v>4</v>
      </c>
      <c r="K35" s="157">
        <f>COUNTA(K6:K33)</f>
        <v>7</v>
      </c>
      <c r="L35" s="163">
        <f>SUM(D35:K35)</f>
        <v>44</v>
      </c>
      <c r="M35" s="54"/>
      <c r="N35" s="33"/>
      <c r="O35" s="33"/>
      <c r="P35" s="33"/>
      <c r="Q35" s="33"/>
      <c r="R35" s="33"/>
    </row>
    <row r="36" spans="2:18" s="35" customFormat="1" x14ac:dyDescent="0.2">
      <c r="B36" s="127"/>
      <c r="C36" s="126"/>
      <c r="E36" s="193"/>
      <c r="M36" s="54"/>
      <c r="N36" s="33"/>
      <c r="O36" s="33"/>
      <c r="P36" s="33"/>
      <c r="Q36" s="33"/>
      <c r="R36" s="33"/>
    </row>
    <row r="37" spans="2:18" s="35" customFormat="1" x14ac:dyDescent="0.2">
      <c r="B37" s="127"/>
      <c r="C37" s="126"/>
      <c r="E37" s="193"/>
      <c r="M37" s="54"/>
      <c r="N37" s="33"/>
      <c r="O37" s="33"/>
      <c r="P37" s="33"/>
      <c r="Q37" s="33"/>
      <c r="R37" s="33"/>
    </row>
    <row r="38" spans="2:18" s="35" customFormat="1" x14ac:dyDescent="0.2">
      <c r="B38" s="127"/>
      <c r="C38" s="123"/>
      <c r="E38" s="193"/>
      <c r="F38" s="193"/>
      <c r="G38" s="193"/>
      <c r="H38" s="193"/>
      <c r="I38" s="193"/>
      <c r="J38" s="193"/>
      <c r="K38" s="193"/>
      <c r="L38" s="193"/>
      <c r="M38" s="54"/>
      <c r="N38" s="33"/>
      <c r="O38" s="33"/>
      <c r="P38" s="33"/>
      <c r="Q38" s="33"/>
      <c r="R38" s="33"/>
    </row>
    <row r="39" spans="2:18" s="35" customFormat="1" x14ac:dyDescent="0.2">
      <c r="B39" s="127"/>
      <c r="C39" s="123"/>
      <c r="E39" s="193"/>
      <c r="M39" s="54"/>
      <c r="N39" s="33"/>
      <c r="O39" s="33"/>
      <c r="P39" s="33"/>
      <c r="Q39" s="33"/>
      <c r="R39" s="33"/>
    </row>
    <row r="40" spans="2:18" s="35" customFormat="1" x14ac:dyDescent="0.2">
      <c r="B40" s="127"/>
      <c r="C40" s="123"/>
      <c r="E40" s="193"/>
      <c r="M40" s="54"/>
      <c r="N40" s="33"/>
      <c r="O40" s="33"/>
      <c r="P40" s="33"/>
      <c r="Q40" s="33"/>
      <c r="R40" s="33"/>
    </row>
    <row r="41" spans="2:18" s="35" customFormat="1" x14ac:dyDescent="0.2">
      <c r="B41" s="127"/>
      <c r="C41" s="123"/>
      <c r="E41" s="193"/>
      <c r="M41" s="54"/>
      <c r="N41" s="33"/>
      <c r="O41" s="33"/>
      <c r="P41" s="33"/>
      <c r="Q41" s="33"/>
      <c r="R41" s="33"/>
    </row>
    <row r="42" spans="2:18" s="35" customFormat="1" x14ac:dyDescent="0.2">
      <c r="B42" s="127"/>
      <c r="C42" s="123"/>
      <c r="E42" s="193"/>
      <c r="G42" s="193"/>
      <c r="H42" s="193"/>
      <c r="I42" s="193"/>
      <c r="J42" s="193"/>
      <c r="K42" s="193"/>
      <c r="L42" s="193"/>
      <c r="M42" s="54"/>
      <c r="N42" s="33"/>
      <c r="O42" s="33"/>
      <c r="P42" s="33"/>
      <c r="Q42" s="33"/>
      <c r="R42" s="33"/>
    </row>
    <row r="43" spans="2:18" s="35" customFormat="1" x14ac:dyDescent="0.2">
      <c r="B43" s="127"/>
      <c r="C43" s="123"/>
      <c r="E43" s="193"/>
      <c r="G43" s="193"/>
      <c r="H43" s="193"/>
      <c r="I43" s="193"/>
      <c r="J43" s="193"/>
      <c r="K43" s="193"/>
      <c r="L43" s="193"/>
      <c r="M43" s="54"/>
      <c r="N43" s="33"/>
      <c r="O43" s="33"/>
      <c r="P43" s="33"/>
      <c r="Q43" s="33"/>
      <c r="R43" s="33"/>
    </row>
    <row r="44" spans="2:18" s="35" customFormat="1" x14ac:dyDescent="0.2">
      <c r="B44" s="127"/>
      <c r="C44" s="123"/>
      <c r="E44" s="193"/>
      <c r="M44" s="54"/>
      <c r="N44" s="33"/>
      <c r="O44" s="33"/>
      <c r="P44" s="33"/>
      <c r="Q44" s="33"/>
      <c r="R44" s="33"/>
    </row>
    <row r="45" spans="2:18" s="35" customFormat="1" x14ac:dyDescent="0.2">
      <c r="B45" s="127"/>
      <c r="C45" s="123"/>
      <c r="E45" s="193"/>
      <c r="M45" s="54"/>
      <c r="N45" s="33"/>
      <c r="O45" s="33"/>
      <c r="P45" s="33"/>
      <c r="Q45" s="33"/>
      <c r="R45" s="33"/>
    </row>
    <row r="46" spans="2:18" s="35" customFormat="1" x14ac:dyDescent="0.2">
      <c r="B46" s="127"/>
      <c r="C46" s="123"/>
      <c r="E46" s="193"/>
      <c r="M46" s="54"/>
      <c r="N46" s="33"/>
      <c r="O46" s="33"/>
      <c r="P46" s="33"/>
      <c r="Q46" s="33"/>
      <c r="R46" s="33"/>
    </row>
    <row r="47" spans="2:18" s="35" customFormat="1" x14ac:dyDescent="0.2">
      <c r="B47" s="127"/>
      <c r="C47" s="123"/>
      <c r="E47" s="193"/>
      <c r="M47" s="54"/>
      <c r="N47" s="33"/>
      <c r="O47" s="33"/>
      <c r="P47" s="33"/>
      <c r="Q47" s="33"/>
      <c r="R47" s="33"/>
    </row>
    <row r="48" spans="2:18" s="35" customFormat="1" x14ac:dyDescent="0.2">
      <c r="B48" s="127"/>
      <c r="C48" s="123"/>
      <c r="E48" s="193"/>
      <c r="M48" s="54"/>
      <c r="N48" s="33"/>
      <c r="O48" s="33"/>
      <c r="P48" s="33"/>
      <c r="Q48" s="33"/>
      <c r="R48" s="33"/>
    </row>
    <row r="49" spans="2:18" s="35" customFormat="1" x14ac:dyDescent="0.2">
      <c r="B49" s="127"/>
      <c r="C49" s="123"/>
      <c r="E49" s="193"/>
      <c r="M49" s="54"/>
      <c r="N49" s="33"/>
      <c r="O49" s="33"/>
      <c r="P49" s="33"/>
      <c r="Q49" s="33"/>
      <c r="R49" s="33"/>
    </row>
    <row r="50" spans="2:18" s="35" customFormat="1" x14ac:dyDescent="0.2">
      <c r="B50" s="127"/>
      <c r="C50" s="123"/>
      <c r="E50" s="193"/>
      <c r="G50" s="193"/>
      <c r="H50" s="193"/>
      <c r="I50" s="193"/>
      <c r="J50" s="193"/>
      <c r="K50" s="193"/>
      <c r="L50" s="193"/>
      <c r="M50" s="54"/>
      <c r="N50" s="33"/>
      <c r="O50" s="33"/>
      <c r="P50" s="33"/>
      <c r="Q50" s="33"/>
      <c r="R50" s="33"/>
    </row>
    <row r="51" spans="2:18" s="35" customFormat="1" x14ac:dyDescent="0.2">
      <c r="B51" s="127"/>
      <c r="C51" s="123"/>
      <c r="E51" s="193"/>
      <c r="G51" s="193"/>
      <c r="H51" s="193"/>
      <c r="I51" s="193"/>
      <c r="J51" s="193"/>
      <c r="K51" s="193"/>
      <c r="L51" s="193"/>
      <c r="M51" s="54"/>
      <c r="N51" s="33"/>
      <c r="O51" s="33"/>
      <c r="P51" s="33"/>
      <c r="Q51" s="33"/>
      <c r="R51" s="33"/>
    </row>
    <row r="52" spans="2:18" s="35" customFormat="1" x14ac:dyDescent="0.2">
      <c r="B52" s="127"/>
      <c r="C52" s="123"/>
      <c r="E52" s="193"/>
      <c r="M52" s="54"/>
      <c r="N52" s="33"/>
      <c r="O52" s="33"/>
      <c r="P52" s="33"/>
      <c r="Q52" s="33"/>
      <c r="R52" s="33"/>
    </row>
    <row r="53" spans="2:18" s="35" customFormat="1" x14ac:dyDescent="0.2">
      <c r="B53" s="127"/>
      <c r="C53" s="123"/>
      <c r="E53" s="193"/>
      <c r="M53" s="54"/>
      <c r="N53" s="33"/>
      <c r="O53" s="33"/>
      <c r="P53" s="33"/>
      <c r="Q53" s="33"/>
      <c r="R53" s="33"/>
    </row>
    <row r="54" spans="2:18" s="35" customFormat="1" ht="12.75" customHeight="1" x14ac:dyDescent="0.25">
      <c r="D54" s="33"/>
      <c r="E54" s="33"/>
      <c r="F54" s="33"/>
      <c r="G54" s="33"/>
      <c r="H54" s="33"/>
      <c r="I54" s="33"/>
      <c r="J54" s="33"/>
      <c r="K54" s="33"/>
      <c r="M54" s="54"/>
      <c r="N54" s="33"/>
      <c r="O54" s="33"/>
      <c r="P54" s="33"/>
      <c r="Q54" s="33"/>
      <c r="R54" s="33"/>
    </row>
    <row r="55" spans="2:18" s="35" customFormat="1" x14ac:dyDescent="0.25">
      <c r="D55" s="33"/>
      <c r="E55" s="33"/>
      <c r="F55" s="33"/>
      <c r="G55" s="33"/>
      <c r="H55" s="33"/>
      <c r="I55" s="33"/>
      <c r="J55" s="33"/>
      <c r="K55" s="33"/>
      <c r="M55" s="54"/>
      <c r="N55" s="33"/>
      <c r="O55" s="33"/>
      <c r="P55" s="33"/>
      <c r="Q55" s="33"/>
      <c r="R55" s="33"/>
    </row>
    <row r="56" spans="2:18" s="35" customFormat="1" x14ac:dyDescent="0.25">
      <c r="C56" s="109"/>
      <c r="D56" s="33"/>
      <c r="E56" s="33"/>
      <c r="F56" s="33"/>
      <c r="G56" s="33"/>
      <c r="H56" s="33"/>
      <c r="I56" s="33"/>
      <c r="J56" s="33"/>
      <c r="K56" s="33"/>
      <c r="M56" s="54"/>
      <c r="N56" s="33"/>
      <c r="O56" s="33"/>
      <c r="P56" s="33"/>
      <c r="Q56" s="33"/>
      <c r="R56" s="33"/>
    </row>
    <row r="57" spans="2:18" s="35" customFormat="1" x14ac:dyDescent="0.25">
      <c r="D57" s="33"/>
      <c r="E57" s="33"/>
      <c r="F57" s="33"/>
      <c r="G57" s="33"/>
      <c r="H57" s="33"/>
      <c r="I57" s="33"/>
      <c r="J57" s="33"/>
      <c r="K57" s="33"/>
      <c r="M57" s="54"/>
      <c r="N57" s="33"/>
      <c r="O57" s="33"/>
      <c r="P57" s="33"/>
      <c r="Q57" s="33"/>
      <c r="R57" s="33"/>
    </row>
    <row r="58" spans="2:18" s="35" customFormat="1" x14ac:dyDescent="0.25">
      <c r="D58" s="33"/>
      <c r="E58" s="33"/>
      <c r="F58" s="33"/>
      <c r="G58" s="33"/>
      <c r="H58" s="33"/>
      <c r="I58" s="33"/>
      <c r="J58" s="33"/>
      <c r="K58" s="33"/>
      <c r="M58" s="54"/>
      <c r="N58" s="33"/>
      <c r="O58" s="33"/>
      <c r="P58" s="33"/>
      <c r="Q58" s="33"/>
      <c r="R58" s="33"/>
    </row>
    <row r="59" spans="2:18" s="35" customFormat="1" x14ac:dyDescent="0.25">
      <c r="D59" s="33"/>
      <c r="E59" s="33"/>
      <c r="F59" s="33"/>
      <c r="G59" s="33"/>
      <c r="H59" s="33"/>
      <c r="I59" s="33"/>
      <c r="J59" s="33"/>
      <c r="K59" s="33"/>
      <c r="M59" s="54"/>
      <c r="N59" s="33"/>
      <c r="O59" s="33"/>
      <c r="P59" s="33"/>
      <c r="Q59" s="33"/>
      <c r="R59" s="33"/>
    </row>
    <row r="60" spans="2:18" s="35" customFormat="1" ht="12.75" customHeight="1" x14ac:dyDescent="0.25">
      <c r="D60" s="33"/>
      <c r="E60" s="33"/>
      <c r="F60" s="33"/>
      <c r="G60" s="33"/>
      <c r="H60" s="33"/>
      <c r="I60" s="33"/>
      <c r="J60" s="33"/>
      <c r="K60" s="33"/>
      <c r="M60" s="54"/>
      <c r="N60" s="33"/>
      <c r="O60" s="33"/>
      <c r="P60" s="33"/>
      <c r="Q60" s="33"/>
      <c r="R60" s="33"/>
    </row>
    <row r="61" spans="2:18" s="35" customFormat="1" x14ac:dyDescent="0.25">
      <c r="D61" s="33"/>
      <c r="E61" s="33"/>
      <c r="F61" s="33"/>
      <c r="G61" s="33"/>
      <c r="H61" s="33"/>
      <c r="I61" s="33"/>
      <c r="J61" s="33"/>
      <c r="K61" s="33"/>
      <c r="M61" s="54"/>
      <c r="N61" s="33"/>
      <c r="O61" s="33"/>
      <c r="P61" s="33"/>
      <c r="Q61" s="33"/>
      <c r="R61" s="33"/>
    </row>
    <row r="62" spans="2:18" s="35" customFormat="1" x14ac:dyDescent="0.25">
      <c r="D62" s="33"/>
      <c r="E62" s="33"/>
      <c r="F62" s="33"/>
      <c r="G62" s="33"/>
      <c r="H62" s="33"/>
      <c r="I62" s="33"/>
      <c r="J62" s="33"/>
      <c r="K62" s="33"/>
      <c r="M62" s="54"/>
      <c r="N62" s="33"/>
      <c r="O62" s="33"/>
      <c r="P62" s="33"/>
      <c r="Q62" s="33"/>
      <c r="R62" s="33"/>
    </row>
    <row r="63" spans="2:18" s="35" customFormat="1" x14ac:dyDescent="0.25">
      <c r="D63" s="33"/>
      <c r="E63" s="33"/>
      <c r="F63" s="33"/>
      <c r="G63" s="33"/>
      <c r="H63" s="33"/>
      <c r="I63" s="33"/>
      <c r="J63" s="33"/>
      <c r="K63" s="33"/>
      <c r="M63" s="54"/>
      <c r="N63" s="33"/>
      <c r="O63" s="33"/>
      <c r="P63" s="33"/>
      <c r="Q63" s="33"/>
      <c r="R63" s="33"/>
    </row>
    <row r="64" spans="2:18" s="35" customFormat="1" x14ac:dyDescent="0.25">
      <c r="D64" s="33"/>
      <c r="E64" s="33"/>
      <c r="F64" s="33"/>
      <c r="G64" s="33"/>
      <c r="H64" s="33"/>
      <c r="I64" s="33"/>
      <c r="J64" s="33"/>
      <c r="K64" s="33"/>
      <c r="M64" s="54"/>
      <c r="N64" s="33"/>
      <c r="O64" s="33"/>
      <c r="P64" s="33"/>
      <c r="Q64" s="33"/>
      <c r="R64" s="33"/>
    </row>
    <row r="65" spans="4:18" s="35" customFormat="1" x14ac:dyDescent="0.25">
      <c r="D65" s="33"/>
      <c r="E65" s="33"/>
      <c r="F65" s="33"/>
      <c r="G65" s="33"/>
      <c r="H65" s="33"/>
      <c r="I65" s="33"/>
      <c r="J65" s="33"/>
      <c r="K65" s="33"/>
      <c r="M65" s="54"/>
      <c r="N65" s="33"/>
      <c r="O65" s="33"/>
      <c r="P65" s="33"/>
      <c r="Q65" s="33"/>
      <c r="R65" s="33"/>
    </row>
    <row r="66" spans="4:18" s="35" customFormat="1" ht="12.75" customHeight="1" x14ac:dyDescent="0.25">
      <c r="D66" s="33"/>
      <c r="E66" s="33"/>
      <c r="F66" s="33"/>
      <c r="G66" s="33"/>
      <c r="H66" s="33"/>
      <c r="I66" s="33"/>
      <c r="J66" s="33"/>
      <c r="K66" s="33"/>
      <c r="M66" s="54"/>
      <c r="N66" s="33"/>
      <c r="O66" s="33"/>
      <c r="P66" s="33"/>
      <c r="Q66" s="33"/>
      <c r="R66" s="33"/>
    </row>
    <row r="67" spans="4:18" s="35" customFormat="1" x14ac:dyDescent="0.25">
      <c r="D67" s="33"/>
      <c r="E67" s="33"/>
      <c r="F67" s="33"/>
      <c r="G67" s="33"/>
      <c r="H67" s="33"/>
      <c r="I67" s="33"/>
      <c r="J67" s="33"/>
      <c r="K67" s="33"/>
      <c r="M67" s="54"/>
      <c r="N67" s="33"/>
      <c r="O67" s="33"/>
      <c r="P67" s="33"/>
      <c r="Q67" s="33"/>
      <c r="R67" s="33"/>
    </row>
    <row r="68" spans="4:18" s="35" customFormat="1" x14ac:dyDescent="0.25">
      <c r="D68" s="33"/>
      <c r="E68" s="33"/>
      <c r="F68" s="33"/>
      <c r="G68" s="33"/>
      <c r="H68" s="33"/>
      <c r="I68" s="33"/>
      <c r="J68" s="33"/>
      <c r="K68" s="33"/>
      <c r="M68" s="54"/>
      <c r="N68" s="33"/>
      <c r="O68" s="33"/>
      <c r="P68" s="33"/>
      <c r="Q68" s="33"/>
      <c r="R68" s="33"/>
    </row>
    <row r="69" spans="4:18" s="35" customFormat="1" x14ac:dyDescent="0.25">
      <c r="D69" s="33"/>
      <c r="E69" s="33"/>
      <c r="F69" s="33"/>
      <c r="G69" s="33"/>
      <c r="H69" s="33"/>
      <c r="I69" s="33"/>
      <c r="J69" s="33"/>
      <c r="K69" s="33"/>
      <c r="M69" s="54"/>
      <c r="N69" s="33"/>
      <c r="O69" s="33"/>
      <c r="P69" s="33"/>
      <c r="Q69" s="33"/>
      <c r="R69" s="33"/>
    </row>
    <row r="70" spans="4:18" s="35" customFormat="1" x14ac:dyDescent="0.25">
      <c r="D70" s="33"/>
      <c r="E70" s="33"/>
      <c r="F70" s="33"/>
      <c r="G70" s="33"/>
      <c r="H70" s="33"/>
      <c r="I70" s="33"/>
      <c r="J70" s="33"/>
      <c r="K70" s="33"/>
      <c r="M70" s="54"/>
      <c r="N70" s="33"/>
      <c r="O70" s="33"/>
      <c r="P70" s="33"/>
      <c r="Q70" s="33"/>
      <c r="R70" s="33"/>
    </row>
    <row r="71" spans="4:18" s="35" customFormat="1" x14ac:dyDescent="0.25">
      <c r="D71" s="33"/>
      <c r="E71" s="33"/>
      <c r="F71" s="33"/>
      <c r="G71" s="33"/>
      <c r="H71" s="33"/>
      <c r="I71" s="33"/>
      <c r="J71" s="33"/>
      <c r="K71" s="33"/>
      <c r="M71" s="54"/>
      <c r="N71" s="33"/>
      <c r="O71" s="33"/>
      <c r="P71" s="33"/>
      <c r="Q71" s="33"/>
      <c r="R71" s="33"/>
    </row>
    <row r="72" spans="4:18" s="35" customFormat="1" x14ac:dyDescent="0.25">
      <c r="D72" s="33"/>
      <c r="E72" s="33"/>
      <c r="F72" s="33"/>
      <c r="G72" s="33"/>
      <c r="H72" s="33"/>
      <c r="I72" s="33"/>
      <c r="J72" s="33"/>
      <c r="K72" s="33"/>
      <c r="M72" s="54"/>
      <c r="N72" s="33"/>
      <c r="O72" s="33"/>
      <c r="P72" s="33"/>
      <c r="Q72" s="33"/>
      <c r="R72" s="33"/>
    </row>
    <row r="73" spans="4:18" s="35" customFormat="1" x14ac:dyDescent="0.25">
      <c r="D73" s="33"/>
      <c r="E73" s="33"/>
      <c r="F73" s="33"/>
      <c r="G73" s="33"/>
      <c r="H73" s="33"/>
      <c r="I73" s="33"/>
      <c r="J73" s="33"/>
      <c r="K73" s="33"/>
      <c r="M73" s="54"/>
      <c r="N73" s="33"/>
      <c r="O73" s="33"/>
      <c r="P73" s="33"/>
      <c r="Q73" s="33"/>
      <c r="R73" s="33"/>
    </row>
  </sheetData>
  <mergeCells count="41">
    <mergeCell ref="F30:F32"/>
    <mergeCell ref="G30:G32"/>
    <mergeCell ref="E11:E12"/>
    <mergeCell ref="E19:E20"/>
    <mergeCell ref="G19:G20"/>
    <mergeCell ref="G11:G12"/>
    <mergeCell ref="G26:G28"/>
    <mergeCell ref="H30:H32"/>
    <mergeCell ref="I30:I32"/>
    <mergeCell ref="I11:I12"/>
    <mergeCell ref="I19:I20"/>
    <mergeCell ref="K26:K28"/>
    <mergeCell ref="J30:J32"/>
    <mergeCell ref="K30:K32"/>
    <mergeCell ref="K11:K12"/>
    <mergeCell ref="K14:K16"/>
    <mergeCell ref="K19:K20"/>
    <mergeCell ref="K6:K8"/>
    <mergeCell ref="I6:I8"/>
    <mergeCell ref="I14:I16"/>
    <mergeCell ref="I26:I28"/>
    <mergeCell ref="B22:B25"/>
    <mergeCell ref="B26:B29"/>
    <mergeCell ref="G6:G8"/>
    <mergeCell ref="G14:G16"/>
    <mergeCell ref="B30:B33"/>
    <mergeCell ref="D30:D32"/>
    <mergeCell ref="E30:E32"/>
    <mergeCell ref="E26:E28"/>
    <mergeCell ref="D2:K2"/>
    <mergeCell ref="H4:I4"/>
    <mergeCell ref="B10:B13"/>
    <mergeCell ref="B14:B17"/>
    <mergeCell ref="B18:B21"/>
    <mergeCell ref="D4:E4"/>
    <mergeCell ref="F4:G4"/>
    <mergeCell ref="B6:B9"/>
    <mergeCell ref="D3:K3"/>
    <mergeCell ref="J4:K4"/>
    <mergeCell ref="E6:E8"/>
    <mergeCell ref="E14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1.Matrice</vt:lpstr>
      <vt:lpstr>2. Matricea  Geo_demo</vt:lpstr>
      <vt:lpstr>A.Matrice Subteran</vt:lpstr>
      <vt:lpstr>B.Matrice Drum</vt:lpstr>
      <vt:lpstr>C. Matrice strada urbană</vt:lpstr>
      <vt:lpstr>D. Matrice strada rurală</vt:lpstr>
      <vt:lpstr>E.Matrice Port</vt:lpstr>
      <vt:lpstr>F.Matrice teren categ folosință</vt:lpstr>
      <vt:lpstr>G.Matrice teren - elem localita</vt:lpstr>
      <vt:lpstr>H.Matrice Clădire</vt:lpstr>
      <vt:lpstr>I.Matrice Stâlp</vt:lpstr>
      <vt:lpstr>J.Matrice Pod_Podet</vt:lpstr>
      <vt:lpstr>K.Matrice Zone subterane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Calin</dc:creator>
  <cp:lastModifiedBy>Anca Calin</cp:lastModifiedBy>
  <cp:lastPrinted>2017-11-01T08:51:29Z</cp:lastPrinted>
  <dcterms:created xsi:type="dcterms:W3CDTF">2014-05-05T08:42:11Z</dcterms:created>
  <dcterms:modified xsi:type="dcterms:W3CDTF">2017-11-29T07:26:36Z</dcterms:modified>
</cp:coreProperties>
</file>